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Dstfs02\01170_市町村課$\01_所属全体フォルダ\5財政班\06fy\038_財政状況資料集\R5決算\05_修正対応（県⇔市町村）\20　我孫子市\２．回答\"/>
    </mc:Choice>
  </mc:AlternateContent>
  <xr:revisionPtr revIDLastSave="0" documentId="13_ncr:1_{403709F4-FFE3-4950-9652-800A09A24CA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CO34" i="10"/>
</calcChain>
</file>

<file path=xl/sharedStrings.xml><?xml version="1.0" encoding="utf-8"?>
<sst xmlns="http://schemas.openxmlformats.org/spreadsheetml/2006/main" count="1087" uniqueCount="562">
  <si>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</si>
  <si>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</si>
  <si>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</si>
  <si>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</si>
  <si>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</si>
  <si>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</si>
  <si>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</si>
  <si>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</si>
  <si>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</si>
  <si>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</si>
  <si>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</si>
  <si>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</si>
  <si>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</si>
  <si>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</si>
  <si>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</si>
  <si>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</si>
  <si>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</si>
  <si>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</si>
  <si>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</si>
  <si>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</si>
  <si>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</si>
  <si>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</si>
  <si>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</si>
  <si>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</si>
  <si>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</si>
  <si>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</si>
  <si>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</si>
  <si>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</si>
  <si>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</si>
  <si>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</si>
  <si>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</si>
  <si>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</si>
  <si>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</si>
  <si>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</si>
  <si>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</si>
  <si>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</si>
  <si>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</si>
  <si>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</si>
  <si>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</si>
  <si>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</si>
  <si>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</si>
  <si>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</si>
  <si>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</si>
  <si>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</si>
  <si>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</si>
  <si>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</si>
  <si>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</si>
  <si>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</si>
  <si>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</si>
  <si>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</si>
  <si>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</si>
  <si>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</si>
  <si>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</si>
  <si>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</si>
  <si>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</si>
  <si>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</si>
  <si>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</si>
  <si>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</si>
  <si>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</si>
  <si>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</si>
  <si>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</si>
  <si>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</si>
  <si>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</si>
  <si>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</si>
  <si>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</si>
  <si>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</si>
  <si>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</si>
  <si>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</si>
  <si>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</si>
  <si>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</si>
  <si>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</si>
  <si>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</si>
  <si>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</si>
  <si>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</si>
  <si>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</si>
  <si>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</si>
  <si>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</si>
  <si>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</si>
  <si>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</si>
  <si>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</si>
  <si>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</si>
  <si>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</si>
  <si>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</si>
  <si>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</si>
  <si>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</si>
  <si>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</si>
  <si>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</si>
  <si>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</si>
  <si>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</si>
  <si>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</si>
  <si>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</si>
  <si>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</si>
  <si>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</si>
  <si>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</si>
  <si>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我孫子市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</si>
  <si>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</si>
  <si>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</si>
  <si>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</si>
  <si>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</si>
  <si>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</si>
  <si>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</si>
  <si>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</si>
  <si>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</si>
  <si>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</si>
  <si>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</si>
  <si>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</si>
  <si>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</si>
  <si>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</si>
  <si>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</si>
  <si>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</si>
  <si>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</si>
  <si>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</si>
  <si>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</si>
  <si>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</si>
  <si>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</si>
  <si>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</si>
  <si>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</si>
  <si>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</si>
  <si>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</si>
  <si>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</si>
  <si>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</si>
  <si>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</si>
  <si>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</si>
  <si>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</si>
  <si>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</si>
  <si>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</si>
  <si>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</si>
  <si>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</si>
  <si>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</si>
  <si>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</si>
  <si>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</si>
  <si>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</si>
  <si>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</si>
  <si>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</si>
  <si>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</si>
  <si>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</si>
  <si>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</si>
  <si>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</si>
  <si>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</si>
  <si>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</si>
  <si>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</si>
  <si>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</si>
  <si>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</si>
  <si>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</si>
  <si>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</si>
  <si>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</si>
  <si>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</si>
  <si>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</si>
  <si>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</si>
  <si>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</si>
  <si>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</si>
  <si>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</si>
  <si>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</si>
  <si>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</si>
  <si>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</si>
  <si>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</si>
  <si>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</si>
  <si>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</si>
  <si>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</si>
  <si>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</si>
  <si>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</si>
  <si>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</si>
  <si>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</si>
  <si>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</si>
  <si>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</si>
  <si>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</si>
  <si>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</si>
  <si>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</si>
  <si>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</si>
  <si>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</si>
  <si>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</si>
  <si>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</si>
  <si>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</si>
  <si>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</si>
  <si>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</si>
  <si>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</si>
  <si>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</si>
  <si>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</si>
  <si>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</si>
  <si>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</si>
  <si>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</si>
  <si>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</si>
  <si>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</si>
  <si>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</si>
  <si>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</si>
  <si>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</si>
  <si>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</si>
  <si>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</si>
  <si>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</si>
  <si>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</si>
  <si>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</si>
  <si>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</si>
  <si>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</si>
  <si>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</si>
  <si>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</si>
  <si>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</si>
  <si>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</si>
  <si>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</si>
  <si>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</si>
  <si>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</si>
  <si>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</si>
  <si>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</si>
  <si>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</si>
  <si>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千葉県我孫子市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</si>
  <si>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</si>
  <si>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</si>
  <si>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</si>
  <si>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</si>
  <si>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</si>
  <si>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</si>
  <si>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</si>
  <si>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</si>
  <si>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</si>
  <si>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</si>
  <si>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</si>
  <si>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</si>
  <si>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</si>
  <si>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</si>
  <si>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</si>
  <si>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</si>
  <si>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</si>
  <si>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</si>
  <si>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</si>
  <si>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</si>
  <si>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</si>
  <si>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</si>
  <si>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</si>
  <si>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</si>
  <si>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</si>
  <si>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</si>
  <si>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</si>
  <si>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</si>
  <si>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</si>
  <si>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</si>
  <si>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</si>
  <si>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</si>
  <si>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</si>
  <si>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</si>
  <si>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</si>
  <si>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</si>
  <si>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</si>
  <si>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</si>
  <si>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</si>
  <si>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</si>
  <si>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</si>
  <si>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</si>
  <si>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</si>
  <si>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</si>
  <si>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</si>
  <si>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</si>
  <si>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</si>
  <si>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</si>
  <si>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</si>
  <si>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</si>
  <si>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</si>
  <si>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</si>
  <si>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</si>
  <si>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</si>
  <si>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</si>
  <si>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</si>
  <si>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</si>
  <si>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</si>
  <si>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</si>
  <si>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</si>
  <si>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</si>
  <si>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</si>
  <si>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</si>
  <si>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</si>
  <si>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</si>
  <si>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</si>
  <si>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</si>
  <si>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</si>
  <si>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</si>
  <si>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</si>
  <si>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</si>
  <si>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</si>
  <si>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</si>
  <si>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</si>
  <si>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</si>
  <si>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</si>
  <si>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</si>
  <si>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</si>
  <si>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</si>
  <si>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</si>
  <si>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</si>
  <si>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</si>
  <si>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</si>
  <si>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</si>
  <si>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</si>
  <si>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</si>
  <si>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</si>
  <si>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</si>
  <si>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</si>
  <si>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</si>
  <si>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</si>
  <si>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</si>
  <si>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</si>
  <si>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</si>
  <si>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</si>
  <si>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</si>
  <si>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</si>
  <si>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</si>
  <si>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</si>
  <si>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</si>
  <si>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</si>
  <si>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</si>
  <si>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</si>
  <si>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</si>
  <si>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</si>
  <si>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</si>
  <si>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</si>
  <si>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</si>
  <si>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</si>
  <si>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</si>
  <si>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</si>
  <si>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</si>
  <si>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</si>
  <si>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</si>
  <si>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</si>
  <si>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</si>
  <si>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</si>
  <si>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</si>
  <si>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</si>
  <si>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</si>
  <si>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</si>
  <si>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</si>
  <si>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</si>
  <si>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</si>
  <si>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</si>
  <si>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</si>
  <si>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</si>
  <si>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</si>
  <si>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</si>
  <si>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</si>
  <si>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</si>
  <si>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</si>
  <si>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</si>
  <si>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</si>
  <si>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</si>
  <si>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</si>
  <si>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</si>
  <si>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</si>
  <si>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</si>
  <si>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</si>
  <si>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</si>
  <si>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</si>
  <si>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</si>
  <si>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</si>
  <si>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</si>
  <si>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</si>
  <si>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</si>
  <si>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</si>
  <si>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</si>
  <si>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</si>
  <si>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千葉県我孫子市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</si>
  <si>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</si>
  <si>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</si>
  <si>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</si>
  <si>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</si>
  <si>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</si>
  <si>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</si>
  <si>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</si>
  <si>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</si>
  <si>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</si>
  <si>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</si>
  <si>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</si>
  <si>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</si>
  <si>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</si>
  <si>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</si>
  <si>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</si>
  <si>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</si>
  <si>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</si>
  <si>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</si>
  <si>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</si>
  <si>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</si>
  <si>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</si>
  <si>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</si>
  <si>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</si>
  <si>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</si>
  <si>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</si>
  <si>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</si>
  <si>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</si>
  <si>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</si>
  <si>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</si>
  <si>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</si>
  <si>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</si>
  <si>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</si>
  <si>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</si>
  <si>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我孫子市国民健康保険事業特別会計</t>
    <phoneticPr fontId="5"/>
  </si>
  <si>
    <t>我孫子市介護保険特別会計</t>
    <phoneticPr fontId="5"/>
  </si>
  <si>
    <t>我孫子市後期高齢者医療特別会計</t>
    <phoneticPr fontId="5"/>
  </si>
  <si>
    <t>我孫子市下水道事業会計</t>
    <phoneticPr fontId="5"/>
  </si>
  <si>
    <t>法適用企業</t>
    <phoneticPr fontId="5"/>
  </si>
  <si>
    <t>我孫子市水道事業会計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</si>
  <si>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</si>
  <si>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</si>
  <si>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</si>
  <si>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</si>
  <si>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</si>
  <si>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</si>
  <si>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</si>
  <si>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</si>
  <si>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</si>
  <si>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</si>
  <si>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</si>
  <si>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</si>
  <si>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</si>
  <si>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</si>
  <si>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</si>
  <si>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</si>
  <si>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</si>
  <si>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</si>
  <si>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</si>
  <si>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</si>
  <si>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</si>
  <si>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</si>
  <si>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</si>
  <si>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</si>
  <si>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</si>
  <si>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</si>
  <si>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</si>
  <si>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</si>
  <si>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</si>
  <si>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</si>
  <si>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</si>
  <si>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</si>
  <si>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</si>
  <si>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</si>
  <si>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</si>
  <si>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</si>
  <si>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</si>
  <si>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</si>
  <si>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</si>
  <si>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</si>
  <si>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</si>
  <si>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</si>
  <si>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</si>
  <si>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</si>
  <si>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</si>
  <si>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</si>
  <si>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</si>
  <si>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</si>
  <si>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</si>
  <si>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</si>
  <si>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</si>
  <si>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</si>
  <si>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</si>
  <si>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</si>
  <si>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</si>
  <si>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</si>
  <si>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</si>
  <si>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</si>
  <si>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</si>
  <si>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</si>
  <si>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</si>
  <si>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</si>
  <si>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</si>
  <si>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</si>
  <si>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</si>
  <si>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</si>
  <si>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</si>
  <si>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</si>
  <si>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</si>
  <si>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</si>
  <si>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</si>
  <si>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</si>
  <si>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</si>
  <si>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</si>
  <si>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</si>
  <si>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</si>
  <si>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</si>
  <si>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</si>
  <si>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</si>
  <si>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</si>
  <si>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</si>
  <si>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</si>
  <si>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</si>
  <si>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</si>
  <si>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</si>
  <si>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</si>
  <si>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</si>
  <si>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</si>
  <si>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</si>
  <si>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</si>
  <si>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</si>
  <si>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</si>
  <si>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</si>
  <si>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</si>
  <si>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</si>
  <si>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</si>
  <si>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</si>
  <si>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</si>
  <si>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</si>
  <si>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</si>
  <si>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</si>
  <si>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</si>
  <si>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</si>
  <si>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</si>
  <si>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</si>
  <si>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</si>
  <si>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</si>
  <si>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</si>
  <si>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</si>
  <si>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</si>
  <si>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</si>
  <si>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</si>
  <si>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</si>
  <si>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</si>
  <si>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</si>
  <si>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</si>
  <si>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</si>
  <si>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</si>
  <si>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</si>
  <si>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</si>
  <si>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</si>
  <si>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</si>
  <si>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</si>
  <si>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</si>
  <si>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</si>
  <si>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</si>
  <si>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</si>
  <si>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</si>
  <si>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</si>
  <si>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</si>
  <si>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</si>
  <si>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</si>
  <si>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</si>
  <si>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</si>
  <si>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</si>
  <si>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1.01</t>
  </si>
  <si>
    <t>▲ 2.65</t>
  </si>
  <si>
    <t>我孫子市国民健康保険事業特別会計</t>
  </si>
  <si>
    <t>▲ 0.18</t>
  </si>
  <si>
    <t>我孫子市水道事業会計</t>
  </si>
  <si>
    <t>一般会計</t>
  </si>
  <si>
    <t>我孫子市下水道事業会計</t>
  </si>
  <si>
    <t>我孫子市介護保険特別会計</t>
  </si>
  <si>
    <t>我孫子市後期高齢者医療特別会計</t>
  </si>
  <si>
    <t>その他会計（赤字）</t>
  </si>
  <si>
    <t>その他会計（黒字）</t>
  </si>
  <si>
    <t>R01</t>
    <phoneticPr fontId="5"/>
  </si>
  <si>
    <t>R02</t>
    <phoneticPr fontId="5"/>
  </si>
  <si>
    <t>R03</t>
    <phoneticPr fontId="5"/>
  </si>
  <si>
    <t>R04</t>
    <phoneticPr fontId="5"/>
  </si>
  <si>
    <t>R05</t>
    <phoneticPr fontId="5"/>
  </si>
  <si>
    <t>我孫子市土地開発公社</t>
    <rPh sb="0" eb="4">
      <t>アビコシ</t>
    </rPh>
    <rPh sb="4" eb="10">
      <t>トチカイハツコウシャ</t>
    </rPh>
    <phoneticPr fontId="2"/>
  </si>
  <si>
    <t>-</t>
    <phoneticPr fontId="2"/>
  </si>
  <si>
    <t>北千葉広域水道企業団１団体（水道用水供給事業会計）</t>
    <rPh sb="0" eb="1">
      <t>キタ</t>
    </rPh>
    <rPh sb="1" eb="3">
      <t>チバ</t>
    </rPh>
    <rPh sb="3" eb="5">
      <t>コウイキ</t>
    </rPh>
    <rPh sb="5" eb="7">
      <t>スイドウ</t>
    </rPh>
    <rPh sb="7" eb="10">
      <t>キギョウダン</t>
    </rPh>
    <rPh sb="11" eb="13">
      <t>ダンタイ</t>
    </rPh>
    <rPh sb="14" eb="16">
      <t>スイドウ</t>
    </rPh>
    <rPh sb="16" eb="18">
      <t>ヨウスイ</t>
    </rPh>
    <rPh sb="18" eb="20">
      <t>キョウキュウ</t>
    </rPh>
    <rPh sb="20" eb="22">
      <t>ジギョウ</t>
    </rPh>
    <rPh sb="22" eb="24">
      <t>カイケイ</t>
    </rPh>
    <phoneticPr fontId="2"/>
  </si>
  <si>
    <t>東葛中部地区総合開発事務組合（一般会計）</t>
    <rPh sb="0" eb="2">
      <t>トウカツ</t>
    </rPh>
    <rPh sb="2" eb="4">
      <t>チュウブ</t>
    </rPh>
    <rPh sb="4" eb="6">
      <t>チク</t>
    </rPh>
    <rPh sb="6" eb="8">
      <t>ソウゴウ</t>
    </rPh>
    <rPh sb="8" eb="10">
      <t>カイハツ</t>
    </rPh>
    <rPh sb="10" eb="12">
      <t>ジム</t>
    </rPh>
    <rPh sb="12" eb="14">
      <t>クミアイ</t>
    </rPh>
    <rPh sb="15" eb="17">
      <t>イッパン</t>
    </rPh>
    <rPh sb="17" eb="19">
      <t>カイケイ</t>
    </rPh>
    <phoneticPr fontId="2"/>
  </si>
  <si>
    <t>千葉県市町村総合事務組合（一般会計）</t>
    <rPh sb="13" eb="15">
      <t>イッパン</t>
    </rPh>
    <rPh sb="15" eb="17">
      <t>カイケイ</t>
    </rPh>
    <phoneticPr fontId="2"/>
  </si>
  <si>
    <t>千葉県市町村総合事務組合（千葉県自治会館管理運営特別会計）</t>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</si>
  <si>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</si>
  <si>
    <t>千葉県市町村総合事務組合（千葉県市町村交通災害共済特別会計）</t>
  </si>
  <si>
    <t>千葉県後期高齢者医療広域連合(一般会計）</t>
    <rPh sb="15" eb="19">
      <t>イッパンカイケイ</t>
    </rPh>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</si>
  <si>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</si>
  <si>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</si>
  <si>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</si>
  <si>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公共施設整備基金</t>
    <rPh sb="0" eb="2">
      <t>コウキョウ</t>
    </rPh>
    <rPh sb="2" eb="4">
      <t>シセツ</t>
    </rPh>
    <rPh sb="4" eb="6">
      <t>セイビ</t>
    </rPh>
    <rPh sb="6" eb="8">
      <t>キキン</t>
    </rPh>
    <phoneticPr fontId="5"/>
  </si>
  <si>
    <t>文化施設整備基金</t>
    <rPh sb="0" eb="2">
      <t>ブンカ</t>
    </rPh>
    <rPh sb="2" eb="4">
      <t>シセツ</t>
    </rPh>
    <rPh sb="4" eb="6">
      <t>セイビ</t>
    </rPh>
    <rPh sb="6" eb="8">
      <t>キキン</t>
    </rPh>
    <phoneticPr fontId="2"/>
  </si>
  <si>
    <t>一般廃棄物処理施設整備基金</t>
    <rPh sb="0" eb="2">
      <t>イッパン</t>
    </rPh>
    <rPh sb="2" eb="5">
      <t>ハイキブツ</t>
    </rPh>
    <rPh sb="5" eb="7">
      <t>ショリ</t>
    </rPh>
    <rPh sb="7" eb="9">
      <t>シセツ</t>
    </rPh>
    <rPh sb="9" eb="11">
      <t>セイビ</t>
    </rPh>
    <rPh sb="11" eb="13">
      <t>キキン</t>
    </rPh>
    <phoneticPr fontId="2"/>
  </si>
  <si>
    <t>社会福祉事業基金</t>
    <rPh sb="0" eb="2">
      <t>シャカイ</t>
    </rPh>
    <rPh sb="2" eb="4">
      <t>フクシ</t>
    </rPh>
    <rPh sb="4" eb="6">
      <t>ジギョウ</t>
    </rPh>
    <rPh sb="6" eb="8">
      <t>キキン</t>
    </rPh>
    <phoneticPr fontId="2"/>
  </si>
  <si>
    <t>スポーツ振興基金</t>
    <rPh sb="4" eb="6">
      <t>シンコウ</t>
    </rPh>
    <rPh sb="6" eb="8">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</si>
</sst>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553-4AE1-B82C-8A726D0565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14138</c:v>
                </c:pt>
                <c:pt idx="1">
                  <c:v>19785</c:v>
                </c:pt>
                <c:pt idx="2">
                  <c:v>69522</c:v>
                </c:pt>
                <c:pt idx="3">
                  <c:v>64642</c:v>
                </c:pt>
                <c:pt idx="4">
                  <c:v>17822</c:v>
                </c:pt>
              </c:numCache>
            </c:numRef>
          </c:val>
          <c:smooth val="0"/>
          <c:extLst>
            <c:ext xmlns:c16="http://schemas.microsoft.com/office/drawing/2014/chart" uri="{C3380CC4-5D6E-409C-BE32-E72D297353CC}">
              <c16:uniqueId val="{00000001-7553-4AE1-B82C-8A726D0565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2.3199999999999998</c:v>
                </c:pt>
                <c:pt idx="1">
                  <c:v>4.26</c:v>
                </c:pt>
                <c:pt idx="2">
                  <c:v>5.7</c:v>
                </c:pt>
                <c:pt idx="3">
                  <c:v>4.47</c:v>
                </c:pt>
                <c:pt idx="4">
                  <c:v>2.77</c:v>
                </c:pt>
              </c:numCache>
            </c:numRef>
          </c:val>
          <c:extLst>
            <c:ext xmlns:c16="http://schemas.microsoft.com/office/drawing/2014/chart" uri="{C3380CC4-5D6E-409C-BE32-E72D297353CC}">
              <c16:uniqueId val="{00000000-AB83-45CE-BD41-22DDFCC378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8.9499999999999993</c:v>
                </c:pt>
                <c:pt idx="1">
                  <c:v>9.6199999999999992</c:v>
                </c:pt>
                <c:pt idx="2">
                  <c:v>12.62</c:v>
                </c:pt>
                <c:pt idx="3">
                  <c:v>16.559999999999999</c:v>
                </c:pt>
                <c:pt idx="4">
                  <c:v>15.16</c:v>
                </c:pt>
              </c:numCache>
            </c:numRef>
          </c:val>
          <c:extLst>
            <c:ext xmlns:c16="http://schemas.microsoft.com/office/drawing/2014/chart" uri="{C3380CC4-5D6E-409C-BE32-E72D297353CC}">
              <c16:uniqueId val="{00000001-AB83-45CE-BD41-22DDFCC378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-1.01</c:v>
                </c:pt>
                <c:pt idx="1">
                  <c:v>2.91</c:v>
                </c:pt>
                <c:pt idx="2">
                  <c:v>5.24</c:v>
                </c:pt>
                <c:pt idx="3">
                  <c:v>2.4</c:v>
                </c:pt>
                <c:pt idx="4">
                  <c:v>-2.65</c:v>
                </c:pt>
              </c:numCache>
            </c:numRef>
          </c:val>
          <c:smooth val="0"/>
          <c:extLst>
            <c:ext xmlns:c16="http://schemas.microsoft.com/office/drawing/2014/chart" uri="{C3380CC4-5D6E-409C-BE32-E72D297353CC}">
              <c16:uniqueId val="{00000002-AB83-45CE-BD41-22DDFCC378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79-4DDE-A1CC-F83457C4D2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79-4DDE-A1CC-F83457C4D2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79-4DDE-A1CC-F83457C4D2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79-4DDE-A1CC-F83457C4D203}"/>
            </c:ext>
          </c:extLst>
        </c:ser>
        <c:ser>
          <c:idx val="4"/>
          <c:order val="4"/>
          <c:tx>
            <c:strRef>
              <c:f>データシート!$A$31</c:f>
              <c:strCache>
                <c:ptCount val="1"/>
                <c:pt idx="0">
                  <c:v>我孫子市後期高齢者医療特別会計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0.17</c:v>
                </c:pt>
                <c:pt idx="2">
                  <c:v>#N/A</c:v>
                </c:pt>
                <c:pt idx="3">
                  <c:v>0.04</c:v>
                </c:pt>
                <c:pt idx="4">
                  <c:v>#N/A</c:v>
                </c:pt>
                <c:pt idx="5">
                  <c:v>0.04</c:v>
                </c:pt>
                <c:pt idx="6">
                  <c:v>#N/A</c:v>
                </c:pt>
                <c:pt idx="7">
                  <c:v>0.11</c:v>
                </c:pt>
                <c:pt idx="8">
                  <c:v>#N/A</c:v>
                </c:pt>
                <c:pt idx="9">
                  <c:v>0.05</c:v>
                </c:pt>
              </c:numCache>
            </c:numRef>
          </c:val>
          <c:extLst>
            <c:ext xmlns:c16="http://schemas.microsoft.com/office/drawing/2014/chart" uri="{C3380CC4-5D6E-409C-BE32-E72D297353CC}">
              <c16:uniqueId val="{00000004-1879-4DDE-A1CC-F83457C4D203}"/>
            </c:ext>
          </c:extLst>
        </c:ser>
        <c:ser>
          <c:idx val="5"/>
          <c:order val="5"/>
          <c:tx>
            <c:strRef>
              <c:f>データシート!$A$32</c:f>
              <c:strCache>
                <c:ptCount val="1"/>
                <c:pt idx="0">
                  <c:v>我孫子市介護保険特別会計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1.58</c:v>
                </c:pt>
                <c:pt idx="4">
                  <c:v>#N/A</c:v>
                </c:pt>
                <c:pt idx="5">
                  <c:v>0.62</c:v>
                </c:pt>
                <c:pt idx="6">
                  <c:v>#N/A</c:v>
                </c:pt>
                <c:pt idx="7">
                  <c:v>1.1399999999999999</c:v>
                </c:pt>
                <c:pt idx="8">
                  <c:v>#N/A</c:v>
                </c:pt>
                <c:pt idx="9">
                  <c:v>0.6</c:v>
                </c:pt>
              </c:numCache>
            </c:numRef>
          </c:val>
          <c:extLst>
            <c:ext xmlns:c16="http://schemas.microsoft.com/office/drawing/2014/chart" uri="{C3380CC4-5D6E-409C-BE32-E72D297353CC}">
              <c16:uniqueId val="{00000005-1879-4DDE-A1CC-F83457C4D203}"/>
            </c:ext>
          </c:extLst>
        </c:ser>
        <c:ser>
          <c:idx val="6"/>
          <c:order val="6"/>
          <c:tx>
            <c:strRef>
              <c:f>データシート!$A$33</c:f>
              <c:strCache>
                <c:ptCount val="1"/>
                <c:pt idx="0">
                  <c:v>我孫子市下水道事業会計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0.53</c:v>
                </c:pt>
                <c:pt idx="4">
                  <c:v>#N/A</c:v>
                </c:pt>
                <c:pt idx="5">
                  <c:v>0.72</c:v>
                </c:pt>
                <c:pt idx="6">
                  <c:v>#N/A</c:v>
                </c:pt>
                <c:pt idx="7">
                  <c:v>0.94</c:v>
                </c:pt>
                <c:pt idx="8">
                  <c:v>#N/A</c:v>
                </c:pt>
                <c:pt idx="9">
                  <c:v>1.46</c:v>
                </c:pt>
              </c:numCache>
            </c:numRef>
          </c:val>
          <c:extLst>
            <c:ext xmlns:c16="http://schemas.microsoft.com/office/drawing/2014/chart" uri="{C3380CC4-5D6E-409C-BE32-E72D297353CC}">
              <c16:uniqueId val="{00000006-1879-4DDE-A1CC-F83457C4D2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4.26</c:v>
                </c:pt>
                <c:pt idx="4">
                  <c:v>#N/A</c:v>
                </c:pt>
                <c:pt idx="5">
                  <c:v>5.7</c:v>
                </c:pt>
                <c:pt idx="6">
                  <c:v>#N/A</c:v>
                </c:pt>
                <c:pt idx="7">
                  <c:v>4.46</c:v>
                </c:pt>
                <c:pt idx="8">
                  <c:v>#N/A</c:v>
                </c:pt>
                <c:pt idx="9">
                  <c:v>2.76</c:v>
                </c:pt>
              </c:numCache>
            </c:numRef>
          </c:val>
          <c:extLst>
            <c:ext xmlns:c16="http://schemas.microsoft.com/office/drawing/2014/chart" uri="{C3380CC4-5D6E-409C-BE32-E72D297353CC}">
              <c16:uniqueId val="{00000007-1879-4DDE-A1CC-F83457C4D203}"/>
            </c:ext>
          </c:extLst>
        </c:ser>
        <c:ser>
          <c:idx val="8"/>
          <c:order val="8"/>
          <c:tx>
            <c:strRef>
              <c:f>データシート!$A$35</c:f>
              <c:strCache>
                <c:ptCount val="1"/>
                <c:pt idx="0">
                  <c:v>我孫子市水道事業会計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12.23</c:v>
                </c:pt>
                <c:pt idx="2">
                  <c:v>#N/A</c:v>
                </c:pt>
                <c:pt idx="3">
                  <c:v>13.51</c:v>
                </c:pt>
                <c:pt idx="4">
                  <c:v>#N/A</c:v>
                </c:pt>
                <c:pt idx="5">
                  <c:v>11.55</c:v>
                </c:pt>
                <c:pt idx="6">
                  <c:v>#N/A</c:v>
                </c:pt>
                <c:pt idx="7">
                  <c:v>12.31</c:v>
                </c:pt>
                <c:pt idx="8">
                  <c:v>#N/A</c:v>
                </c:pt>
                <c:pt idx="9">
                  <c:v>13.12</c:v>
                </c:pt>
              </c:numCache>
            </c:numRef>
          </c:val>
          <c:extLst>
            <c:ext xmlns:c16="http://schemas.microsoft.com/office/drawing/2014/chart" uri="{C3380CC4-5D6E-409C-BE32-E72D297353CC}">
              <c16:uniqueId val="{00000008-1879-4DDE-A1CC-F83457C4D203}"/>
            </c:ext>
          </c:extLst>
        </c:ser>
        <c:ser>
          <c:idx val="9"/>
          <c:order val="9"/>
          <c:tx>
            <c:strRef>
              <c:f>データシート!$A$36</c:f>
              <c:strCache>
                <c:ptCount val="1"/>
                <c:pt idx="0">
                  <c:v>我孫子市国民健康保険事業特別会計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0.22</c:v>
                </c:pt>
                <c:pt idx="2">
                  <c:v>#N/A</c:v>
                </c:pt>
                <c:pt idx="3">
                  <c:v>0.28000000000000003</c:v>
                </c:pt>
                <c:pt idx="4">
                  <c:v>#N/A</c:v>
                </c:pt>
                <c:pt idx="5">
                  <c:v>0.64</c:v>
                </c:pt>
                <c:pt idx="6">
                  <c:v>#N/A</c:v>
                </c:pt>
                <c:pt idx="7">
                  <c:v>7.0000000000000007E-2</c:v>
                </c:pt>
                <c:pt idx="8">
                  <c:v>0.18</c:v>
                </c:pt>
                <c:pt idx="9">
                  <c:v>#N/A</c:v>
                </c:pt>
              </c:numCache>
            </c:numRef>
          </c:val>
          <c:extLst>
            <c:ext xmlns:c16="http://schemas.microsoft.com/office/drawing/2014/chart" uri="{C3380CC4-5D6E-409C-BE32-E72D297353CC}">
              <c16:uniqueId val="{00000009-1879-4DDE-A1CC-F83457C4D2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3286</c:v>
                </c:pt>
                <c:pt idx="5">
                  <c:v>3048</c:v>
                </c:pt>
                <c:pt idx="8">
                  <c:v>3125</c:v>
                </c:pt>
                <c:pt idx="11">
                  <c:v>3129</c:v>
                </c:pt>
                <c:pt idx="14">
                  <c:v>3122</c:v>
                </c:pt>
              </c:numCache>
            </c:numRef>
          </c:val>
          <c:extLst>
            <c:ext xmlns:c16="http://schemas.microsoft.com/office/drawing/2014/chart" uri="{C3380CC4-5D6E-409C-BE32-E72D297353CC}">
              <c16:uniqueId val="{00000000-9075-4568-941C-BAA1EFA350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75-4568-941C-BAA1EFA350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3</c:v>
                </c:pt>
                <c:pt idx="6">
                  <c:v>1</c:v>
                </c:pt>
                <c:pt idx="9">
                  <c:v>31</c:v>
                </c:pt>
                <c:pt idx="12">
                  <c:v>0</c:v>
                </c:pt>
              </c:numCache>
            </c:numRef>
          </c:val>
          <c:extLst>
            <c:ext xmlns:c16="http://schemas.microsoft.com/office/drawing/2014/chart" uri="{C3380CC4-5D6E-409C-BE32-E72D297353CC}">
              <c16:uniqueId val="{00000002-9075-4568-941C-BAA1EFA350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14</c:v>
                </c:pt>
                <c:pt idx="6">
                  <c:v>15</c:v>
                </c:pt>
                <c:pt idx="9">
                  <c:v>18</c:v>
                </c:pt>
                <c:pt idx="12">
                  <c:v>23</c:v>
                </c:pt>
              </c:numCache>
            </c:numRef>
          </c:val>
          <c:extLst>
            <c:ext xmlns:c16="http://schemas.microsoft.com/office/drawing/2014/chart" uri="{C3380CC4-5D6E-409C-BE32-E72D297353CC}">
              <c16:uniqueId val="{00000003-9075-4568-941C-BAA1EFA350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397</c:v>
                </c:pt>
                <c:pt idx="3">
                  <c:v>412</c:v>
                </c:pt>
                <c:pt idx="6">
                  <c:v>353</c:v>
                </c:pt>
                <c:pt idx="9">
                  <c:v>414</c:v>
                </c:pt>
                <c:pt idx="12">
                  <c:v>452</c:v>
                </c:pt>
              </c:numCache>
            </c:numRef>
          </c:val>
          <c:extLst>
            <c:ext xmlns:c16="http://schemas.microsoft.com/office/drawing/2014/chart" uri="{C3380CC4-5D6E-409C-BE32-E72D297353CC}">
              <c16:uniqueId val="{00000004-9075-4568-941C-BAA1EFA350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75-4568-941C-BAA1EFA350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75-4568-941C-BAA1EFA350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3082</c:v>
                </c:pt>
                <c:pt idx="3">
                  <c:v>3112</c:v>
                </c:pt>
                <c:pt idx="6">
                  <c:v>3171</c:v>
                </c:pt>
                <c:pt idx="9">
                  <c:v>3189</c:v>
                </c:pt>
                <c:pt idx="12">
                  <c:v>3138</c:v>
                </c:pt>
              </c:numCache>
            </c:numRef>
          </c:val>
          <c:extLst>
            <c:ext xmlns:c16="http://schemas.microsoft.com/office/drawing/2014/chart" uri="{C3380CC4-5D6E-409C-BE32-E72D297353CC}">
              <c16:uniqueId val="{00000007-9075-4568-941C-BAA1EFA350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208</c:v>
                </c:pt>
                <c:pt idx="2">
                  <c:v>#N/A</c:v>
                </c:pt>
                <c:pt idx="3">
                  <c:v>#N/A</c:v>
                </c:pt>
                <c:pt idx="4">
                  <c:v>493</c:v>
                </c:pt>
                <c:pt idx="5">
                  <c:v>#N/A</c:v>
                </c:pt>
                <c:pt idx="6">
                  <c:v>#N/A</c:v>
                </c:pt>
                <c:pt idx="7">
                  <c:v>415</c:v>
                </c:pt>
                <c:pt idx="8">
                  <c:v>#N/A</c:v>
                </c:pt>
                <c:pt idx="9">
                  <c:v>#N/A</c:v>
                </c:pt>
                <c:pt idx="10">
                  <c:v>523</c:v>
                </c:pt>
                <c:pt idx="11">
                  <c:v>#N/A</c:v>
                </c:pt>
                <c:pt idx="12">
                  <c:v>#N/A</c:v>
                </c:pt>
                <c:pt idx="13">
                  <c:v>491</c:v>
                </c:pt>
                <c:pt idx="14">
                  <c:v>#N/A</c:v>
                </c:pt>
              </c:numCache>
            </c:numRef>
          </c:val>
          <c:smooth val="0"/>
          <c:extLst>
            <c:ext xmlns:c16="http://schemas.microsoft.com/office/drawing/2014/chart" uri="{C3380CC4-5D6E-409C-BE32-E72D297353CC}">
              <c16:uniqueId val="{00000008-9075-4568-941C-BAA1EFA350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30544</c:v>
                </c:pt>
                <c:pt idx="5">
                  <c:v>30386</c:v>
                </c:pt>
                <c:pt idx="8">
                  <c:v>30673</c:v>
                </c:pt>
                <c:pt idx="11">
                  <c:v>30751</c:v>
                </c:pt>
                <c:pt idx="14">
                  <c:v>29332</c:v>
                </c:pt>
              </c:numCache>
            </c:numRef>
          </c:val>
          <c:extLst>
            <c:ext xmlns:c16="http://schemas.microsoft.com/office/drawing/2014/chart" uri="{C3380CC4-5D6E-409C-BE32-E72D297353CC}">
              <c16:uniqueId val="{00000000-B171-4AE0-A6BC-420E83D841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7073</c:v>
                </c:pt>
                <c:pt idx="5">
                  <c:v>7169</c:v>
                </c:pt>
                <c:pt idx="8">
                  <c:v>6969</c:v>
                </c:pt>
                <c:pt idx="11">
                  <c:v>6511</c:v>
                </c:pt>
                <c:pt idx="14">
                  <c:v>6473</c:v>
                </c:pt>
              </c:numCache>
            </c:numRef>
          </c:val>
          <c:extLst>
            <c:ext xmlns:c16="http://schemas.microsoft.com/office/drawing/2014/chart" uri="{C3380CC4-5D6E-409C-BE32-E72D297353CC}">
              <c16:uniqueId val="{00000001-B171-4AE0-A6BC-420E83D841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6950</c:v>
                </c:pt>
                <c:pt idx="5">
                  <c:v>6868</c:v>
                </c:pt>
                <c:pt idx="8">
                  <c:v>9042</c:v>
                </c:pt>
                <c:pt idx="11">
                  <c:v>9636</c:v>
                </c:pt>
                <c:pt idx="14">
                  <c:v>10263</c:v>
                </c:pt>
              </c:numCache>
            </c:numRef>
          </c:val>
          <c:extLst>
            <c:ext xmlns:c16="http://schemas.microsoft.com/office/drawing/2014/chart" uri="{C3380CC4-5D6E-409C-BE32-E72D297353CC}">
              <c16:uniqueId val="{00000002-B171-4AE0-A6BC-420E83D841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71-4AE0-A6BC-420E83D841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71-4AE0-A6BC-420E83D841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0</c:v>
                </c:pt>
                <c:pt idx="6">
                  <c:v>1</c:v>
                </c:pt>
                <c:pt idx="9">
                  <c:v>2</c:v>
                </c:pt>
                <c:pt idx="12">
                  <c:v>0</c:v>
                </c:pt>
              </c:numCache>
            </c:numRef>
          </c:val>
          <c:extLst>
            <c:ext xmlns:c16="http://schemas.microsoft.com/office/drawing/2014/chart" uri="{C3380CC4-5D6E-409C-BE32-E72D297353CC}">
              <c16:uniqueId val="{00000005-B171-4AE0-A6BC-420E83D841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4264</c:v>
                </c:pt>
                <c:pt idx="3">
                  <c:v>4187</c:v>
                </c:pt>
                <c:pt idx="6">
                  <c:v>4093</c:v>
                </c:pt>
                <c:pt idx="9">
                  <c:v>4002</c:v>
                </c:pt>
                <c:pt idx="12">
                  <c:v>3928</c:v>
                </c:pt>
              </c:numCache>
            </c:numRef>
          </c:val>
          <c:extLst>
            <c:ext xmlns:c16="http://schemas.microsoft.com/office/drawing/2014/chart" uri="{C3380CC4-5D6E-409C-BE32-E72D297353CC}">
              <c16:uniqueId val="{00000006-B171-4AE0-A6BC-420E83D841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206</c:v>
                </c:pt>
                <c:pt idx="3">
                  <c:v>217</c:v>
                </c:pt>
                <c:pt idx="6">
                  <c:v>228</c:v>
                </c:pt>
                <c:pt idx="9">
                  <c:v>204</c:v>
                </c:pt>
                <c:pt idx="12">
                  <c:v>176</c:v>
                </c:pt>
              </c:numCache>
            </c:numRef>
          </c:val>
          <c:extLst>
            <c:ext xmlns:c16="http://schemas.microsoft.com/office/drawing/2014/chart" uri="{C3380CC4-5D6E-409C-BE32-E72D297353CC}">
              <c16:uniqueId val="{00000007-B171-4AE0-A6BC-420E83D841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4849</c:v>
                </c:pt>
                <c:pt idx="3">
                  <c:v>4925</c:v>
                </c:pt>
                <c:pt idx="6">
                  <c:v>4544</c:v>
                </c:pt>
                <c:pt idx="9">
                  <c:v>4473</c:v>
                </c:pt>
                <c:pt idx="12">
                  <c:v>4513</c:v>
                </c:pt>
              </c:numCache>
            </c:numRef>
          </c:val>
          <c:extLst>
            <c:ext xmlns:c16="http://schemas.microsoft.com/office/drawing/2014/chart" uri="{C3380CC4-5D6E-409C-BE32-E72D297353CC}">
              <c16:uniqueId val="{00000008-B171-4AE0-A6BC-420E83D841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541</c:v>
                </c:pt>
                <c:pt idx="3">
                  <c:v>729</c:v>
                </c:pt>
                <c:pt idx="6">
                  <c:v>729</c:v>
                </c:pt>
                <c:pt idx="9">
                  <c:v>190</c:v>
                </c:pt>
                <c:pt idx="12">
                  <c:v>190</c:v>
                </c:pt>
              </c:numCache>
            </c:numRef>
          </c:val>
          <c:extLst>
            <c:ext xmlns:c16="http://schemas.microsoft.com/office/drawing/2014/chart" uri="{C3380CC4-5D6E-409C-BE32-E72D297353CC}">
              <c16:uniqueId val="{00000009-B171-4AE0-A6BC-420E83D841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30515</c:v>
                </c:pt>
                <c:pt idx="3">
                  <c:v>30321</c:v>
                </c:pt>
                <c:pt idx="6">
                  <c:v>31634</c:v>
                </c:pt>
                <c:pt idx="9">
                  <c:v>34238</c:v>
                </c:pt>
                <c:pt idx="12">
                  <c:v>32489</c:v>
                </c:pt>
              </c:numCache>
            </c:numRef>
          </c:val>
          <c:extLst>
            <c:ext xmlns:c16="http://schemas.microsoft.com/office/drawing/2014/chart" uri="{C3380CC4-5D6E-409C-BE32-E72D297353CC}">
              <c16:uniqueId val="{0000000A-B171-4AE0-A6BC-420E83D841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71-4AE0-A6BC-420E83D841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3267</c:v>
                </c:pt>
                <c:pt idx="1">
                  <c:v>4217</c:v>
                </c:pt>
                <c:pt idx="2">
                  <c:v>3945</c:v>
                </c:pt>
              </c:numCache>
            </c:numRef>
          </c:val>
          <c:extLst>
            <c:ext xmlns:c16="http://schemas.microsoft.com/office/drawing/2014/chart" uri="{C3380CC4-5D6E-409C-BE32-E72D297353CC}">
              <c16:uniqueId val="{00000000-3489-4DFF-9F70-A0EF74BAC8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979</c:v>
                </c:pt>
                <c:pt idx="1">
                  <c:v>979</c:v>
                </c:pt>
                <c:pt idx="2">
                  <c:v>1308</c:v>
                </c:pt>
              </c:numCache>
            </c:numRef>
          </c:val>
          <c:extLst>
            <c:ext xmlns:c16="http://schemas.microsoft.com/office/drawing/2014/chart" uri="{C3380CC4-5D6E-409C-BE32-E72D297353CC}">
              <c16:uniqueId val="{00000001-3489-4DFF-9F70-A0EF74BAC8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3040</c:v>
                </c:pt>
                <c:pt idx="1">
                  <c:v>2704</c:v>
                </c:pt>
                <c:pt idx="2">
                  <c:v>3526</c:v>
                </c:pt>
              </c:numCache>
            </c:numRef>
          </c:val>
          <c:extLst>
            <c:ext xmlns:c16="http://schemas.microsoft.com/office/drawing/2014/chart" uri="{C3380CC4-5D6E-409C-BE32-E72D297353CC}">
              <c16:uniqueId val="{00000002-3489-4DFF-9F70-A0EF74BAC8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（旧）緊急防災・減災事業債の償還が終了したことなど</a:t>
          </a:r>
          <a:r>
            <a:rPr kumimoji="1" lang="ja-JP" altLang="ja-JP" sz="1100">
              <a:solidFill>
                <a:schemeClr val="dk1"/>
              </a:solidFill>
              <a:effectLst/>
              <a:latin typeface="+mn-lt"/>
              <a:ea typeface="+mn-ea"/>
              <a:cs typeface="+mn-cs"/>
            </a:rPr>
            <a:t>により、前年度と比較し約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公営企業債の元利償還金に対する繰入金は、主に下水道事業会計の準元利償還金算入額で公共下水道事業及び特定環境保全下水道事業等が前年度</a:t>
          </a:r>
          <a:r>
            <a:rPr kumimoji="1" lang="ja-JP" altLang="en-US" sz="1100">
              <a:solidFill>
                <a:schemeClr val="dk1"/>
              </a:solidFill>
              <a:effectLst/>
              <a:latin typeface="+mn-lt"/>
              <a:ea typeface="+mn-ea"/>
              <a:cs typeface="+mn-cs"/>
            </a:rPr>
            <a:t>と比較して約４千万</a:t>
          </a:r>
          <a:r>
            <a:rPr kumimoji="1" lang="ja-JP" altLang="ja-JP" sz="1100">
              <a:solidFill>
                <a:schemeClr val="dk1"/>
              </a:solidFill>
              <a:effectLst/>
              <a:latin typeface="+mn-lt"/>
              <a:ea typeface="+mn-ea"/>
              <a:cs typeface="+mn-cs"/>
            </a:rPr>
            <a:t>増加した。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将来負担比率は前年度に引き続き</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将来負担額は、前年度と比べて約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した。主な要因は、一般会計等に係る地方債の現在高が</a:t>
          </a:r>
          <a:r>
            <a:rPr kumimoji="1" lang="ja-JP" altLang="en-US" sz="1100">
              <a:solidFill>
                <a:schemeClr val="dk1"/>
              </a:solidFill>
              <a:effectLst/>
              <a:latin typeface="+mn-lt"/>
              <a:ea typeface="+mn-ea"/>
              <a:cs typeface="+mn-cs"/>
            </a:rPr>
            <a:t>教育・福祉施設等整備事業債、公共事業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債の借入額の減少</a:t>
          </a:r>
          <a:r>
            <a:rPr kumimoji="1" lang="ja-JP" altLang="ja-JP" sz="1100">
              <a:solidFill>
                <a:schemeClr val="dk1"/>
              </a:solidFill>
              <a:effectLst/>
              <a:latin typeface="+mn-lt"/>
              <a:ea typeface="+mn-ea"/>
              <a:cs typeface="+mn-cs"/>
            </a:rPr>
            <a:t>により約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a:t>
          </a:r>
          <a:endParaRPr lang="ja-JP" altLang="ja-JP" sz="1400">
            <a:effectLst/>
          </a:endParaRPr>
        </a:p>
        <a:p>
          <a:r>
            <a:rPr kumimoji="1" lang="ja-JP" altLang="ja-JP" sz="1100">
              <a:solidFill>
                <a:schemeClr val="dk1"/>
              </a:solidFill>
              <a:effectLst/>
              <a:latin typeface="+mn-lt"/>
              <a:ea typeface="+mn-ea"/>
              <a:cs typeface="+mn-cs"/>
            </a:rPr>
            <a:t>　充当可能財源等は、前年度と比べて約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基準財政需要額算入見込額が臨時財政対策債償還費等の公債費の算入見込み額の減少により、減額となったことによるものである。</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千葉県我孫子市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財政調整基金の繰入れによる基金の減少</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があったものの、公共施設整備基金や資源化施設整備事業に伴い</a:t>
          </a:r>
          <a:r>
            <a:rPr kumimoji="1" lang="ja-JP" altLang="ja-JP" sz="1100">
              <a:solidFill>
                <a:schemeClr val="dk1"/>
              </a:solidFill>
              <a:effectLst/>
              <a:latin typeface="+mn-lt"/>
              <a:ea typeface="+mn-ea"/>
              <a:cs typeface="+mn-cs"/>
            </a:rPr>
            <a:t>一般廃棄物処理施設整備基金</a:t>
          </a:r>
          <a:r>
            <a:rPr lang="ja-JP" altLang="en-US" sz="1100">
              <a:solidFill>
                <a:schemeClr val="dk1"/>
              </a:solidFill>
              <a:effectLst/>
              <a:latin typeface="+mn-lt"/>
              <a:ea typeface="+mn-ea"/>
              <a:cs typeface="+mn-cs"/>
            </a:rPr>
            <a:t>を積極的に積み立てたこと</a:t>
          </a:r>
          <a:r>
            <a:rPr lang="ja-JP" altLang="ja-JP" sz="1100">
              <a:solidFill>
                <a:schemeClr val="dk1"/>
              </a:solidFill>
              <a:effectLst/>
              <a:latin typeface="+mn-lt"/>
              <a:ea typeface="+mn-ea"/>
              <a:cs typeface="+mn-cs"/>
            </a:rPr>
            <a:t>などにより基金全体として、</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歳出削減に向けた事業の見直しを行い、積立てることのできる財源を少しでも確保していく。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公共施設整備基金：公共施設の整備を推進する事業</a:t>
          </a:r>
          <a:endParaRPr lang="ja-JP" altLang="ja-JP" sz="1400">
            <a:effectLst/>
          </a:endParaRPr>
        </a:p>
        <a:p>
          <a:r>
            <a:rPr kumimoji="1" lang="ja-JP" altLang="ja-JP" sz="1100">
              <a:solidFill>
                <a:schemeClr val="dk1"/>
              </a:solidFill>
              <a:effectLst/>
              <a:latin typeface="+mn-lt"/>
              <a:ea typeface="+mn-ea"/>
              <a:cs typeface="+mn-cs"/>
            </a:rPr>
            <a:t>　文化施設整備基金：文化施設の整備を推進する事業</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一般廃棄物処理施設整備基金：</a:t>
          </a:r>
          <a:r>
            <a:rPr lang="ja-JP" altLang="en-US" sz="1100" b="0" i="0">
              <a:solidFill>
                <a:schemeClr val="dk1"/>
              </a:solidFill>
              <a:effectLst/>
              <a:latin typeface="+mn-lt"/>
              <a:ea typeface="+mn-ea"/>
              <a:cs typeface="+mn-cs"/>
            </a:rPr>
            <a:t>一般廃棄物処理施設の整備及び解体を推進する事業</a:t>
          </a:r>
          <a:endParaRPr lang="ja-JP" altLang="ja-JP" sz="1400">
            <a:effectLst/>
          </a:endParaRPr>
        </a:p>
        <a:p>
          <a:r>
            <a:rPr kumimoji="1" lang="ja-JP" altLang="ja-JP" sz="1100">
              <a:solidFill>
                <a:schemeClr val="dk1"/>
              </a:solidFill>
              <a:effectLst/>
              <a:latin typeface="+mn-lt"/>
              <a:ea typeface="+mn-ea"/>
              <a:cs typeface="+mn-cs"/>
            </a:rPr>
            <a:t>　社会福祉事業基金：社会福祉施設の整備や福祉の増進を推進する事業</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スポーツ振興</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市民のスポーツの振興を推進する事業</a:t>
          </a:r>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公共施設整備基金：公共施設の整備に向けた積み立て及び寄附金により約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千万円の増額</a:t>
          </a:r>
          <a:endParaRPr lang="ja-JP" altLang="ja-JP" sz="1400">
            <a:effectLst/>
          </a:endParaRPr>
        </a:p>
        <a:p>
          <a:r>
            <a:rPr kumimoji="1" lang="ja-JP" altLang="ja-JP" sz="1100">
              <a:solidFill>
                <a:schemeClr val="dk1"/>
              </a:solidFill>
              <a:effectLst/>
              <a:latin typeface="+mn-lt"/>
              <a:ea typeface="+mn-ea"/>
              <a:cs typeface="+mn-cs"/>
            </a:rPr>
            <a:t>　文化施設整備基金：寄附金により</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万円の増額</a:t>
          </a:r>
          <a:endParaRPr lang="ja-JP" altLang="ja-JP" sz="1400">
            <a:effectLst/>
          </a:endParaRPr>
        </a:p>
        <a:p>
          <a:r>
            <a:rPr kumimoji="1" lang="ja-JP" altLang="ja-JP" sz="1100">
              <a:solidFill>
                <a:schemeClr val="dk1"/>
              </a:solidFill>
              <a:effectLst/>
              <a:latin typeface="+mn-lt"/>
              <a:ea typeface="+mn-ea"/>
              <a:cs typeface="+mn-cs"/>
            </a:rPr>
            <a:t>　一般廃棄物処理施設整備基金：</a:t>
          </a:r>
          <a:r>
            <a:rPr kumimoji="1" lang="ja-JP" altLang="en-US" sz="1100">
              <a:solidFill>
                <a:schemeClr val="dk1"/>
              </a:solidFill>
              <a:effectLst/>
              <a:latin typeface="+mn-lt"/>
              <a:ea typeface="+mn-ea"/>
              <a:cs typeface="+mn-cs"/>
            </a:rPr>
            <a:t>資源化施設の整備に向けた積み立て及び寄付金により約４億円の増額</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社会福祉施設の整備や福祉の増進を推進する事業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社会福祉施設の整備や福祉の増進に向けた積み立て及び寄附金により約</a:t>
          </a:r>
          <a:r>
            <a:rPr kumimoji="1" lang="ja-JP" altLang="en-US" sz="1100">
              <a:solidFill>
                <a:schemeClr val="dk1"/>
              </a:solidFill>
              <a:effectLst/>
              <a:latin typeface="+mn-lt"/>
              <a:ea typeface="+mn-ea"/>
              <a:cs typeface="+mn-cs"/>
            </a:rPr>
            <a:t>２００</a:t>
          </a:r>
          <a:r>
            <a:rPr kumimoji="1" lang="ja-JP" altLang="ja-JP" sz="1100">
              <a:solidFill>
                <a:schemeClr val="dk1"/>
              </a:solidFill>
              <a:effectLst/>
              <a:latin typeface="+mn-lt"/>
              <a:ea typeface="+mn-ea"/>
              <a:cs typeface="+mn-cs"/>
            </a:rPr>
            <a:t>万円の増額</a:t>
          </a:r>
          <a:endParaRPr lang="ja-JP" altLang="ja-JP" sz="1400">
            <a:effectLst/>
          </a:endParaRPr>
        </a:p>
        <a:p>
          <a:r>
            <a:rPr kumimoji="1" lang="ja-JP" altLang="ja-JP" sz="1100">
              <a:solidFill>
                <a:schemeClr val="dk1"/>
              </a:solidFill>
              <a:effectLst/>
              <a:latin typeface="+mn-lt"/>
              <a:ea typeface="+mn-ea"/>
              <a:cs typeface="+mn-cs"/>
            </a:rPr>
            <a:t>　スポーツ振興基金：</a:t>
          </a:r>
          <a:r>
            <a:rPr lang="ja-JP" altLang="ja-JP" sz="1100" b="0" i="0">
              <a:solidFill>
                <a:schemeClr val="dk1"/>
              </a:solidFill>
              <a:effectLst/>
              <a:latin typeface="+mn-lt"/>
              <a:ea typeface="+mn-ea"/>
              <a:cs typeface="+mn-cs"/>
            </a:rPr>
            <a:t>市民のスポーツの振興を推進</a:t>
          </a:r>
          <a:r>
            <a:rPr lang="ja-JP" altLang="en-US" sz="1100" b="0" i="0">
              <a:solidFill>
                <a:schemeClr val="dk1"/>
              </a:solidFill>
              <a:effectLst/>
              <a:latin typeface="+mn-lt"/>
              <a:ea typeface="+mn-ea"/>
              <a:cs typeface="+mn-cs"/>
            </a:rPr>
            <a:t>に向けた積み立て及び寄附金により約１億円の増額</a:t>
          </a:r>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公共施設整備基金：公共施設等総合管理計画による将来の更新費用推計を念頭に積極的に積立て予定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文化施設整備基金：寄附金などによる積立て予定</a:t>
          </a:r>
          <a:endParaRPr lang="ja-JP" altLang="ja-JP" sz="1400">
            <a:effectLst/>
          </a:endParaRPr>
        </a:p>
        <a:p>
          <a:r>
            <a:rPr kumimoji="1" lang="ja-JP" altLang="ja-JP" sz="1100">
              <a:solidFill>
                <a:schemeClr val="dk1"/>
              </a:solidFill>
              <a:effectLst/>
              <a:latin typeface="+mn-lt"/>
              <a:ea typeface="+mn-ea"/>
              <a:cs typeface="+mn-cs"/>
            </a:rPr>
            <a:t>　一般廃棄物処理施設整備基金：</a:t>
          </a:r>
          <a:r>
            <a:rPr kumimoji="1" lang="ja-JP" altLang="en-US" sz="1100">
              <a:solidFill>
                <a:schemeClr val="dk1"/>
              </a:solidFill>
              <a:effectLst/>
              <a:latin typeface="+mn-lt"/>
              <a:ea typeface="+mn-ea"/>
              <a:cs typeface="+mn-cs"/>
            </a:rPr>
            <a:t>資源化施設の整備にむけて積極的に積立て予定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社会福祉事業基金：寄附金などによる積立て予定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スポーツ振興基金：寄附金などによる積立て予定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当初予算編成における繰入額が大きかったことに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約２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前年度に引き続き、歳出削減に向けた事業の見直しを行う。歳入を増やすため、ふるさと納税の推進や移住定住の促進や企業の誘致等を行う。</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財政調整基金の残高は、標準財政規模の１０％を確保することを目標としている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普通交付税の追加交付の一部について、令和６年度、７年度の臨時財政対策債償還分として措置されたことなどから、約３億３千万円増加した。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地方債の償還計画を踏まえ、積立てることのできる財源を少しでも確保していく。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他の類似団体より市税収入の割合が高いため</a:t>
          </a:r>
          <a:r>
            <a:rPr kumimoji="1" lang="en-US" altLang="ja-JP" sz="1100" b="0" i="0" baseline="0">
              <a:solidFill>
                <a:schemeClr val="dk1"/>
              </a:solidFill>
              <a:effectLst/>
              <a:latin typeface="+mn-lt"/>
              <a:ea typeface="+mn-ea"/>
              <a:cs typeface="+mn-cs"/>
            </a:rPr>
            <a:t>0.74</a:t>
          </a:r>
          <a:r>
            <a:rPr kumimoji="1" lang="ja-JP" altLang="ja-JP" sz="1100" b="0" i="0" baseline="0">
              <a:solidFill>
                <a:schemeClr val="dk1"/>
              </a:solidFill>
              <a:effectLst/>
              <a:latin typeface="+mn-lt"/>
              <a:ea typeface="+mn-ea"/>
              <a:cs typeface="+mn-cs"/>
            </a:rPr>
            <a:t>と平均を上回っている。令和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市税収入総額は、納税義務者数の増加や課税標準額の増加により前年度と比べて微増となった。今後は、高齢化等による所得の減少から、個人市民税の減少が見込まれるため、若い世代の定住化策を進め長期的に安定した税収の確保やその他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臨時財政対策債の減による経常一般財源（分母）の減少と</a:t>
          </a:r>
          <a:r>
            <a:rPr kumimoji="1" lang="ja-JP" altLang="en-US" sz="1100" b="0" i="0" baseline="0">
              <a:solidFill>
                <a:schemeClr val="dk1"/>
              </a:solidFill>
              <a:effectLst/>
              <a:latin typeface="+mn-lt"/>
              <a:ea typeface="+mn-ea"/>
              <a:cs typeface="+mn-cs"/>
            </a:rPr>
            <a:t>障害者自立支援給付費や子ども（高校生）医療費助成の増額等に伴う扶助費の増加等による</a:t>
          </a:r>
          <a:r>
            <a:rPr kumimoji="1" lang="ja-JP" altLang="ja-JP" sz="1100" b="0" i="0" baseline="0">
              <a:solidFill>
                <a:schemeClr val="dk1"/>
              </a:solidFill>
              <a:effectLst/>
              <a:latin typeface="+mn-lt"/>
              <a:ea typeface="+mn-ea"/>
              <a:cs typeface="+mn-cs"/>
            </a:rPr>
            <a:t>経常経費充当一般財源（分子）の増加に伴い、経常収支比率は</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％増加した。今後も適切な使用料・手数料の見直しや定住化策の実施</a:t>
          </a:r>
          <a:r>
            <a:rPr kumimoji="1" lang="ja-JP" altLang="en-US" sz="1100" b="0" i="0" baseline="0">
              <a:solidFill>
                <a:schemeClr val="dk1"/>
              </a:solidFill>
              <a:effectLst/>
              <a:latin typeface="+mn-lt"/>
              <a:ea typeface="+mn-ea"/>
              <a:cs typeface="+mn-cs"/>
            </a:rPr>
            <a:t>、ネーミングライツ制度の導入</a:t>
          </a:r>
          <a:r>
            <a:rPr kumimoji="1" lang="ja-JP" altLang="ja-JP" sz="1100" b="0" i="0" baseline="0">
              <a:solidFill>
                <a:schemeClr val="dk1"/>
              </a:solidFill>
              <a:effectLst/>
              <a:latin typeface="+mn-lt"/>
              <a:ea typeface="+mn-ea"/>
              <a:cs typeface="+mn-cs"/>
            </a:rPr>
            <a:t>等による歳入の確保に努めていく。歳出については、</a:t>
          </a:r>
          <a:r>
            <a:rPr kumimoji="1" lang="ja-JP" altLang="en-US" sz="1100" b="0" i="0" baseline="0">
              <a:solidFill>
                <a:schemeClr val="dk1"/>
              </a:solidFill>
              <a:effectLst/>
              <a:latin typeface="+mn-lt"/>
              <a:ea typeface="+mn-ea"/>
              <a:cs typeface="+mn-cs"/>
            </a:rPr>
            <a:t>時間外の縮減、老人福祉センターの統廃合の検討</a:t>
          </a:r>
          <a:r>
            <a:rPr kumimoji="1" lang="ja-JP" altLang="ja-JP" sz="1100" b="0" i="0" baseline="0">
              <a:solidFill>
                <a:schemeClr val="dk1"/>
              </a:solidFill>
              <a:effectLst/>
              <a:latin typeface="+mn-lt"/>
              <a:ea typeface="+mn-ea"/>
              <a:cs typeface="+mn-cs"/>
            </a:rPr>
            <a:t>通じて経常的経費の削減に</a:t>
          </a:r>
          <a:r>
            <a:rPr kumimoji="1" lang="ja-JP" altLang="en-US" sz="1100" b="0" i="0" baseline="0">
              <a:solidFill>
                <a:schemeClr val="dk1"/>
              </a:solidFill>
              <a:effectLst/>
              <a:latin typeface="+mn-lt"/>
              <a:ea typeface="+mn-ea"/>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8128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365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62</xdr:row>
      <xdr:rowOff>63754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683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62</xdr:row>
      <xdr:rowOff>83058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6683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160274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1295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109474</xdr:rowOff>
    </xdr:from>
    <xdr:to>
      <xdr:col>7</xdr:col>
      <xdr:colOff>31750</xdr:colOff>
      <xdr:row>63</xdr:row>
      <xdr:rowOff>39624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24401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他の類似団体、全国市町村平均を下回っている。人件費は、</a:t>
          </a:r>
          <a:r>
            <a:rPr kumimoji="1" lang="ja-JP" altLang="en-US" sz="1100" b="0" i="0" baseline="0">
              <a:solidFill>
                <a:schemeClr val="dk1"/>
              </a:solidFill>
              <a:effectLst/>
              <a:latin typeface="+mn-lt"/>
              <a:ea typeface="+mn-ea"/>
              <a:cs typeface="+mn-cs"/>
            </a:rPr>
            <a:t>職員数の増加や人事院勧告に伴う給料の増加</a:t>
          </a:r>
          <a:r>
            <a:rPr kumimoji="1" lang="ja-JP" altLang="ja-JP" sz="1100" b="0" i="0" baseline="0">
              <a:solidFill>
                <a:schemeClr val="dk1"/>
              </a:solidFill>
              <a:effectLst/>
              <a:latin typeface="+mn-lt"/>
              <a:ea typeface="+mn-ea"/>
              <a:cs typeface="+mn-cs"/>
            </a:rPr>
            <a:t>等により、前年度より増額となった。今後も常勤職員を含め、適切な人員配置に努める。物件費は、光熱水費が大幅に</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したこと等により</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153318</xdr:rowOff>
    </xdr:from>
    <xdr:to>
      <xdr:col>23</xdr:col>
      <xdr:colOff>133350</xdr:colOff>
      <xdr:row>83</xdr:row>
      <xdr:rowOff>22285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12218"/>
          <a:ext cx="8382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4563</xdr:rowOff>
    </xdr:from>
    <xdr:to>
      <xdr:col>19</xdr:col>
      <xdr:colOff>133350</xdr:colOff>
      <xdr:row>83</xdr:row>
      <xdr:rowOff>22285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4913"/>
          <a:ext cx="889000" cy="1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56917</xdr:rowOff>
    </xdr:from>
    <xdr:to>
      <xdr:col>15</xdr:col>
      <xdr:colOff>82550</xdr:colOff>
      <xdr:row>83</xdr:row>
      <xdr:rowOff>4563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5817"/>
          <a:ext cx="889000" cy="11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2397</xdr:rowOff>
    </xdr:from>
    <xdr:to>
      <xdr:col>11</xdr:col>
      <xdr:colOff>31750</xdr:colOff>
      <xdr:row>82</xdr:row>
      <xdr:rowOff>56917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1297"/>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102518</xdr:rowOff>
    </xdr:from>
    <xdr:to>
      <xdr:col>23</xdr:col>
      <xdr:colOff>184150</xdr:colOff>
      <xdr:row>83</xdr:row>
      <xdr:rowOff>32668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6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119045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142935</xdr:rowOff>
    </xdr:from>
    <xdr:to>
      <xdr:col>19</xdr:col>
      <xdr:colOff>184150</xdr:colOff>
      <xdr:row>83</xdr:row>
      <xdr:rowOff>73085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83262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0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125213</xdr:rowOff>
    </xdr:from>
    <xdr:to>
      <xdr:col>15</xdr:col>
      <xdr:colOff>133350</xdr:colOff>
      <xdr:row>83</xdr:row>
      <xdr:rowOff>55363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65540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5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6117</xdr:rowOff>
    </xdr:from>
    <xdr:to>
      <xdr:col>11</xdr:col>
      <xdr:colOff>82550</xdr:colOff>
      <xdr:row>82</xdr:row>
      <xdr:rowOff>107717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123047</xdr:rowOff>
    </xdr:from>
    <xdr:to>
      <xdr:col>7</xdr:col>
      <xdr:colOff>31750</xdr:colOff>
      <xdr:row>82</xdr:row>
      <xdr:rowOff>53197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63374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月から給料の独自削減を実施しているが、令和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年から削減率を縮減したことに伴いラスパイレス指数が上昇した。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05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83457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87</xdr:row>
      <xdr:rowOff>16329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人口１，０００人当たりの職員数は、職員数がピークを迎えた平成９年以降、定員管理適正化計画を策定し、削減を進めてきた結果、全国平均及び千葉県平均並びに類似団体内平均を下回っている。</a:t>
          </a:r>
          <a:endParaRPr lang="ja-JP" altLang="ja-JP" sz="1400">
            <a:effectLst/>
          </a:endParaRPr>
        </a:p>
        <a:p>
          <a:r>
            <a:rPr kumimoji="1" lang="ja-JP" altLang="ja-JP" sz="1100">
              <a:solidFill>
                <a:schemeClr val="dk1"/>
              </a:solidFill>
              <a:effectLst/>
              <a:latin typeface="+mn-lt"/>
              <a:ea typeface="+mn-ea"/>
              <a:cs typeface="+mn-cs"/>
            </a:rPr>
            <a:t>　令和６年度から令和９年度までの定員管理計画では、厳しい財政状況の中で事務事業の見直しや、 民間委託の推進、ＤＸ（デジタルトランスフォーメーション）推進などに取り組み、総人件費の抑制に努めることを前提としながら、安定的な行政サービスを提供できるよう、業務量に応じた必要な人員の確保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11747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90979"/>
          <a:ext cx="8382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159068</xdr:rowOff>
    </xdr:from>
    <xdr:to>
      <xdr:col>77</xdr:col>
      <xdr:colOff>44450</xdr:colOff>
      <xdr:row>62</xdr:row>
      <xdr:rowOff>161079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8896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157056</xdr:rowOff>
    </xdr:from>
    <xdr:to>
      <xdr:col>72</xdr:col>
      <xdr:colOff>203200</xdr:colOff>
      <xdr:row>62</xdr:row>
      <xdr:rowOff>159068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869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147003</xdr:rowOff>
    </xdr:from>
    <xdr:to>
      <xdr:col>68</xdr:col>
      <xdr:colOff>152400</xdr:colOff>
      <xdr:row>62</xdr:row>
      <xdr:rowOff>157056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6903"/>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132397</xdr:rowOff>
    </xdr:from>
    <xdr:to>
      <xdr:col>81</xdr:col>
      <xdr:colOff>95250</xdr:colOff>
      <xdr:row>63</xdr:row>
      <xdr:rowOff>62547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148924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50606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09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108268</xdr:rowOff>
    </xdr:from>
    <xdr:to>
      <xdr:col>73</xdr:col>
      <xdr:colOff>44450</xdr:colOff>
      <xdr:row>63</xdr:row>
      <xdr:rowOff>38418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106256</xdr:rowOff>
    </xdr:from>
    <xdr:to>
      <xdr:col>68</xdr:col>
      <xdr:colOff>203200</xdr:colOff>
      <xdr:row>63</xdr:row>
      <xdr:rowOff>36406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46583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96203</xdr:rowOff>
    </xdr:from>
    <xdr:to>
      <xdr:col>64</xdr:col>
      <xdr:colOff>152400</xdr:colOff>
      <xdr:row>63</xdr:row>
      <xdr:rowOff>26353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36530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前年度と比較して元利償還金</a:t>
          </a:r>
          <a:r>
            <a:rPr kumimoji="1" lang="ja-JP" altLang="en-US" sz="1100" b="0" i="0" baseline="0">
              <a:solidFill>
                <a:schemeClr val="dk1"/>
              </a:solidFill>
              <a:effectLst/>
              <a:latin typeface="+mn-lt"/>
              <a:ea typeface="+mn-ea"/>
              <a:cs typeface="+mn-cs"/>
            </a:rPr>
            <a:t>の減少や債務負担行為に基づく支出額の減少等</a:t>
          </a:r>
          <a:r>
            <a:rPr kumimoji="1" lang="ja-JP" altLang="ja-JP" sz="1100" b="0" i="0" baseline="0">
              <a:solidFill>
                <a:schemeClr val="dk1"/>
              </a:solidFill>
              <a:effectLst/>
              <a:latin typeface="+mn-lt"/>
              <a:ea typeface="+mn-ea"/>
              <a:cs typeface="+mn-cs"/>
            </a:rPr>
            <a:t>により元利償還金と準元利償還金の額が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した一方、</a:t>
          </a:r>
          <a:r>
            <a:rPr kumimoji="1" lang="ja-JP" altLang="en-US" sz="1100" b="0" i="0" baseline="0">
              <a:solidFill>
                <a:schemeClr val="dk1"/>
              </a:solidFill>
              <a:effectLst/>
              <a:latin typeface="+mn-lt"/>
              <a:ea typeface="+mn-ea"/>
              <a:cs typeface="+mn-cs"/>
            </a:rPr>
            <a:t>標準税収入額及び普通交付税の増加</a:t>
          </a:r>
          <a:r>
            <a:rPr kumimoji="1" lang="ja-JP" altLang="ja-JP" sz="1100" b="0" i="0" baseline="0">
              <a:solidFill>
                <a:schemeClr val="dk1"/>
              </a:solidFill>
              <a:effectLst/>
              <a:latin typeface="+mn-lt"/>
              <a:ea typeface="+mn-ea"/>
              <a:cs typeface="+mn-cs"/>
            </a:rPr>
            <a:t>により標準財政規模が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したことにより、</a:t>
          </a:r>
          <a:r>
            <a:rPr kumimoji="1" lang="ja-JP" altLang="en-US" sz="1100" b="0" i="0" baseline="0">
              <a:solidFill>
                <a:schemeClr val="dk1"/>
              </a:solidFill>
              <a:effectLst/>
              <a:latin typeface="+mn-lt"/>
              <a:ea typeface="+mn-ea"/>
              <a:cs typeface="+mn-cs"/>
            </a:rPr>
            <a:t>分子</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微減</a:t>
          </a:r>
          <a:r>
            <a:rPr kumimoji="1" lang="ja-JP" altLang="ja-JP" sz="1100" b="0" i="0" baseline="0">
              <a:solidFill>
                <a:schemeClr val="dk1"/>
              </a:solidFill>
              <a:effectLst/>
              <a:latin typeface="+mn-lt"/>
              <a:ea typeface="+mn-ea"/>
              <a:cs typeface="+mn-cs"/>
            </a:rPr>
            <a:t>、かつ、</a:t>
          </a:r>
          <a:r>
            <a:rPr kumimoji="1" lang="ja-JP" altLang="en-US" sz="1100" b="0" i="0" baseline="0">
              <a:solidFill>
                <a:schemeClr val="dk1"/>
              </a:solidFill>
              <a:effectLst/>
              <a:latin typeface="+mn-lt"/>
              <a:ea typeface="+mn-ea"/>
              <a:cs typeface="+mn-cs"/>
            </a:rPr>
            <a:t>分母</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微増した</a:t>
          </a:r>
          <a:r>
            <a:rPr kumimoji="1" lang="ja-JP" altLang="ja-JP" sz="1100" b="0" i="0" baseline="0">
              <a:solidFill>
                <a:schemeClr val="dk1"/>
              </a:solidFill>
              <a:effectLst/>
              <a:latin typeface="+mn-lt"/>
              <a:ea typeface="+mn-ea"/>
              <a:cs typeface="+mn-cs"/>
            </a:rPr>
            <a:t>ことにより前年度と比較し</a:t>
          </a:r>
          <a:r>
            <a:rPr kumimoji="1" lang="ja-JP" altLang="en-US" sz="1100" b="0" i="0" baseline="0">
              <a:solidFill>
                <a:schemeClr val="dk1"/>
              </a:solidFill>
              <a:effectLst/>
              <a:latin typeface="+mn-lt"/>
              <a:ea typeface="+mn-ea"/>
              <a:cs typeface="+mn-cs"/>
            </a:rPr>
            <a:t>同率</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か年平均</a:t>
          </a:r>
          <a:r>
            <a:rPr kumimoji="1" lang="ja-JP" altLang="en-US" sz="1100" b="0" i="0" baseline="0">
              <a:solidFill>
                <a:schemeClr val="dk1"/>
              </a:solidFill>
              <a:effectLst/>
              <a:latin typeface="+mn-lt"/>
              <a:ea typeface="+mn-ea"/>
              <a:cs typeface="+mn-cs"/>
            </a:rPr>
            <a:t>についても同率</a:t>
          </a:r>
          <a:r>
            <a:rPr kumimoji="1" lang="ja-JP" altLang="ja-JP" sz="1100" b="0" i="0" baseline="0">
              <a:solidFill>
                <a:schemeClr val="dk1"/>
              </a:solidFill>
              <a:effectLst/>
              <a:latin typeface="+mn-lt"/>
              <a:ea typeface="+mn-ea"/>
              <a:cs typeface="+mn-cs"/>
            </a:rPr>
            <a:t>となった。他の類似団体と比較すると低い水準であるが、適切な事業の選択・実施により、住民ニーズを的確に把握した事業の選択を行い、財政規模に見合った計画的な借入れを行うことにより引き続き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11188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56243</xdr:rowOff>
    </xdr:from>
    <xdr:to>
      <xdr:col>68</xdr:col>
      <xdr:colOff>152400</xdr:colOff>
      <xdr:row>38</xdr:row>
      <xdr:rowOff>102205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713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51405</xdr:rowOff>
    </xdr:from>
    <xdr:to>
      <xdr:col>68</xdr:col>
      <xdr:colOff>203200</xdr:colOff>
      <xdr:row>38</xdr:row>
      <xdr:rowOff>153005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163182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5443</xdr:rowOff>
    </xdr:from>
    <xdr:to>
      <xdr:col>64</xdr:col>
      <xdr:colOff>152400</xdr:colOff>
      <xdr:row>38</xdr:row>
      <xdr:rowOff>107043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117220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充当可能財源が将来負担額を上回っているため、将来負担比率はマイナスとなり表記されていない。前年度と比較し、</a:t>
          </a:r>
          <a:r>
            <a:rPr kumimoji="1" lang="ja-JP" altLang="en-US" sz="1100" b="0" i="0" baseline="0">
              <a:solidFill>
                <a:schemeClr val="dk1"/>
              </a:solidFill>
              <a:effectLst/>
              <a:latin typeface="+mn-lt"/>
              <a:ea typeface="+mn-ea"/>
              <a:cs typeface="+mn-cs"/>
            </a:rPr>
            <a:t>教育・福祉施設等整備事業債、公共事業等債の借入額</a:t>
          </a:r>
          <a:r>
            <a:rPr kumimoji="1" lang="ja-JP" altLang="ja-JP" sz="1100" b="0" i="0" baseline="0">
              <a:solidFill>
                <a:schemeClr val="dk1"/>
              </a:solidFill>
              <a:effectLst/>
              <a:latin typeface="+mn-lt"/>
              <a:ea typeface="+mn-ea"/>
              <a:cs typeface="+mn-cs"/>
            </a:rPr>
            <a:t>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したため、将来負担額が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した。充当可能財源である基金</a:t>
          </a:r>
          <a:r>
            <a:rPr kumimoji="1" lang="ja-JP" altLang="en-US" sz="1100" b="0" i="0" baseline="0">
              <a:solidFill>
                <a:schemeClr val="dk1"/>
              </a:solidFill>
              <a:effectLst/>
              <a:latin typeface="+mn-lt"/>
              <a:ea typeface="+mn-ea"/>
              <a:cs typeface="+mn-cs"/>
            </a:rPr>
            <a:t>は一般廃棄物処理施設整備基金や公共施設整備基金の増加等により、増加となったため、</a:t>
          </a:r>
          <a:r>
            <a:rPr kumimoji="1" lang="ja-JP" altLang="ja-JP" sz="1100" b="0" i="0" baseline="0">
              <a:solidFill>
                <a:schemeClr val="dk1"/>
              </a:solidFill>
              <a:effectLst/>
              <a:latin typeface="+mn-lt"/>
              <a:ea typeface="+mn-ea"/>
              <a:cs typeface="+mn-cs"/>
            </a:rPr>
            <a:t>前年度と比較して将来負担率は</a:t>
          </a:r>
          <a:r>
            <a:rPr kumimoji="1" lang="ja-JP" altLang="en-US" sz="1100" b="0" i="0" baseline="0">
              <a:solidFill>
                <a:schemeClr val="dk1"/>
              </a:solidFill>
              <a:effectLst/>
              <a:latin typeface="+mn-lt"/>
              <a:ea typeface="+mn-ea"/>
              <a:cs typeface="+mn-cs"/>
            </a:rPr>
            <a:t>マイナス</a:t>
          </a:r>
          <a:r>
            <a:rPr kumimoji="1" lang="ja-JP" altLang="ja-JP" sz="1100" b="0" i="0" baseline="0">
              <a:solidFill>
                <a:schemeClr val="dk1"/>
              </a:solidFill>
              <a:effectLst/>
              <a:latin typeface="+mn-lt"/>
              <a:ea typeface="+mn-ea"/>
              <a:cs typeface="+mn-cs"/>
            </a:rPr>
            <a:t>となった。今後も地方債現在高の抑制に努め、引き続き低い水準を維持していく。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平均年齢が高く、また他の類似団体に比べ、予算規模が小さいことに加え、直営の福祉施設が多いため、経常収支比率の人件費分は高くなっている。今後も給与水準の適正化に取り組むとともに、人件費総額の圧縮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94996</xdr:rowOff>
    </xdr:from>
    <xdr:to>
      <xdr:col>24</xdr:col>
      <xdr:colOff>25400</xdr:colOff>
      <xdr:row>40</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529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40</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707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707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14986</xdr:rowOff>
    </xdr:from>
    <xdr:to>
      <xdr:col>11</xdr:col>
      <xdr:colOff>9525</xdr:colOff>
      <xdr:row>41</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70444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89916</xdr:rowOff>
    </xdr:from>
    <xdr:to>
      <xdr:col>24</xdr:col>
      <xdr:colOff>76200</xdr:colOff>
      <xdr:row>41</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44196</xdr:rowOff>
    </xdr:from>
    <xdr:to>
      <xdr:col>20</xdr:col>
      <xdr:colOff>38100</xdr:colOff>
      <xdr:row>40</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9906</xdr:rowOff>
    </xdr:from>
    <xdr:to>
      <xdr:col>11</xdr:col>
      <xdr:colOff>60325</xdr:colOff>
      <xdr:row>41</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135636</xdr:rowOff>
    </xdr:from>
    <xdr:to>
      <xdr:col>6</xdr:col>
      <xdr:colOff>171450</xdr:colOff>
      <xdr:row>41</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増加傾向にあり、他の類似団体と比較すると依然高い水準にある。今後も人件費削減のための業務委託などにより委託料の増加が予想されるが、委託内容を精査し、全体として歳出を削減できるよう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129722</xdr:rowOff>
    </xdr:from>
    <xdr:to>
      <xdr:col>82</xdr:col>
      <xdr:colOff>107950</xdr:colOff>
      <xdr:row>20</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87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19</xdr:row>
      <xdr:rowOff>129722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9132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91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784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78922</xdr:rowOff>
    </xdr:from>
    <xdr:to>
      <xdr:col>78</xdr:col>
      <xdr:colOff>120650</xdr:colOff>
      <xdr:row>20</xdr:row>
      <xdr:rowOff>9072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2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54429</xdr:rowOff>
    </xdr:from>
    <xdr:to>
      <xdr:col>74</xdr:col>
      <xdr:colOff>31750</xdr:colOff>
      <xdr:row>18</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140805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他の類似団体に比べると扶助費に係る経常収支比率は低く推移している。障害者自立支援給付費、私立保育園委託料、児童手当、医療扶助費が上位を占めている。今後も財政の健全化を進めるため資格審査や給付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9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1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55</xdr:row>
      <xdr:rowOff>161290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56</xdr:row>
      <xdr:rowOff>111760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910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110490</xdr:rowOff>
    </xdr:from>
    <xdr:to>
      <xdr:col>11</xdr:col>
      <xdr:colOff>60325</xdr:colOff>
      <xdr:row>56</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60960</xdr:rowOff>
    </xdr:from>
    <xdr:to>
      <xdr:col>6</xdr:col>
      <xdr:colOff>171450</xdr:colOff>
      <xdr:row>56</xdr:row>
      <xdr:rowOff>162560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国民健康保険事業、介護保険事業への繰出金の増加及び</a:t>
          </a:r>
          <a:r>
            <a:rPr kumimoji="1" lang="ja-JP" altLang="ja-JP" sz="1100">
              <a:solidFill>
                <a:schemeClr val="dk1"/>
              </a:solidFill>
              <a:effectLst/>
              <a:latin typeface="+mn-lt"/>
              <a:ea typeface="+mn-ea"/>
              <a:cs typeface="+mn-cs"/>
            </a:rPr>
            <a:t>療養給付費が増加したこと等に伴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後期高齢者医療事業</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繰出金が増加した</a:t>
          </a:r>
          <a:r>
            <a:rPr kumimoji="1" lang="ja-JP" altLang="en-US" sz="1100">
              <a:solidFill>
                <a:schemeClr val="dk1"/>
              </a:solidFill>
              <a:effectLst/>
              <a:latin typeface="+mn-lt"/>
              <a:ea typeface="+mn-ea"/>
              <a:cs typeface="+mn-cs"/>
            </a:rPr>
            <a:t>ことにより、特別会計への繰出金が増加した</a:t>
          </a:r>
          <a:r>
            <a:rPr kumimoji="1" lang="ja-JP" altLang="ja-JP" sz="1100">
              <a:solidFill>
                <a:schemeClr val="dk1"/>
              </a:solidFill>
              <a:effectLst/>
              <a:latin typeface="+mn-lt"/>
              <a:ea typeface="+mn-ea"/>
              <a:cs typeface="+mn-cs"/>
            </a:rPr>
            <a:t>。今後も引き続き給付等の適正化を図り、赤字補填に係る繰出金が発生しないように努めるとともに、より一層繰出金の精査を行い、抑制を図る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31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補助金等検討委員会による補助金審査の仕組みにより補助交付金は適正な水準に保たれている。補助費等に係る経常収支比率は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％と他の類似団体と比べても低い水準にあり、今後も現在の水準を維持していく。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161290</xdr:rowOff>
    </xdr:from>
    <xdr:to>
      <xdr:col>82</xdr:col>
      <xdr:colOff>107950</xdr:colOff>
      <xdr:row>33</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19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73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73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5842</xdr:rowOff>
    </xdr:from>
    <xdr:to>
      <xdr:col>69</xdr:col>
      <xdr:colOff>92075</xdr:colOff>
      <xdr:row>33</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636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119634</xdr:rowOff>
    </xdr:from>
    <xdr:to>
      <xdr:col>78</xdr:col>
      <xdr:colOff>120650</xdr:colOff>
      <xdr:row>34</xdr:row>
      <xdr:rowOff>49784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59961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101346</xdr:rowOff>
    </xdr:from>
    <xdr:to>
      <xdr:col>69</xdr:col>
      <xdr:colOff>142875</xdr:colOff>
      <xdr:row>34</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41673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126492</xdr:rowOff>
    </xdr:from>
    <xdr:to>
      <xdr:col>65</xdr:col>
      <xdr:colOff>53975</xdr:colOff>
      <xdr:row>33</xdr:row>
      <xdr:rowOff>56642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66819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適切な事業の採択・実施により、公債費に係る経常収支比率</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％と類似団体の平均を下回っている。財政規模に見合った計画的な借入れを行うことにより引き続き低い水準を維持していく。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27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20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200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66039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810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から見ると、人件費、物件費は千葉県平均を上回っている。今後も経常収支比率の改善に向けて計画的に経常的な歳出総額を削減するとともに、今まで以上に歳入の確保を図ることにより財務体質の改善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78</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324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77</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146050</xdr:rowOff>
    </xdr:from>
    <xdr:to>
      <xdr:col>73</xdr:col>
      <xdr:colOff>180975</xdr:colOff>
      <xdr:row>77</xdr:row>
      <xdr:rowOff>130811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04800"/>
          <a:ext cx="8890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130811</xdr:rowOff>
    </xdr:from>
    <xdr:to>
      <xdr:col>69</xdr:col>
      <xdr:colOff>92075</xdr:colOff>
      <xdr:row>78</xdr:row>
      <xdr:rowOff>66039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324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86377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161801</xdr:rowOff>
    </xdr:from>
    <xdr:to>
      <xdr:col>29</xdr:col>
      <xdr:colOff>127000</xdr:colOff>
      <xdr:row>17</xdr:row>
      <xdr:rowOff>20754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52626"/>
          <a:ext cx="647700" cy="30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20754</xdr:rowOff>
    </xdr:from>
    <xdr:to>
      <xdr:col>26</xdr:col>
      <xdr:colOff>50800</xdr:colOff>
      <xdr:row>17</xdr:row>
      <xdr:rowOff>39477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83029"/>
          <a:ext cx="698500" cy="18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24686</xdr:rowOff>
    </xdr:from>
    <xdr:to>
      <xdr:col>22</xdr:col>
      <xdr:colOff>114300</xdr:colOff>
      <xdr:row>17</xdr:row>
      <xdr:rowOff>39477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986961"/>
          <a:ext cx="698500" cy="14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24686</xdr:rowOff>
    </xdr:from>
    <xdr:to>
      <xdr:col>18</xdr:col>
      <xdr:colOff>177800</xdr:colOff>
      <xdr:row>17</xdr:row>
      <xdr:rowOff>32299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86961"/>
          <a:ext cx="698500" cy="7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111001</xdr:rowOff>
    </xdr:from>
    <xdr:to>
      <xdr:col>29</xdr:col>
      <xdr:colOff>177800</xdr:colOff>
      <xdr:row>17</xdr:row>
      <xdr:rowOff>41151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1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83078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141404</xdr:rowOff>
    </xdr:from>
    <xdr:to>
      <xdr:col>26</xdr:col>
      <xdr:colOff>101600</xdr:colOff>
      <xdr:row>17</xdr:row>
      <xdr:rowOff>71554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3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56331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1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160127</xdr:rowOff>
    </xdr:from>
    <xdr:to>
      <xdr:col>22</xdr:col>
      <xdr:colOff>165100</xdr:colOff>
      <xdr:row>17</xdr:row>
      <xdr:rowOff>90277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5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75054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145336</xdr:rowOff>
    </xdr:from>
    <xdr:to>
      <xdr:col>19</xdr:col>
      <xdr:colOff>38100</xdr:colOff>
      <xdr:row>17</xdr:row>
      <xdr:rowOff>75486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36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60263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152949</xdr:rowOff>
    </xdr:from>
    <xdr:to>
      <xdr:col>15</xdr:col>
      <xdr:colOff>101600</xdr:colOff>
      <xdr:row>17</xdr:row>
      <xdr:rowOff>83099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67876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3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69736</xdr:rowOff>
    </xdr:from>
    <xdr:to>
      <xdr:col>29</xdr:col>
      <xdr:colOff>127000</xdr:colOff>
      <xdr:row>36</xdr:row>
      <xdr:rowOff>79870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22986"/>
          <a:ext cx="647700" cy="10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69736</xdr:rowOff>
    </xdr:from>
    <xdr:to>
      <xdr:col>26</xdr:col>
      <xdr:colOff>50800</xdr:colOff>
      <xdr:row>36</xdr:row>
      <xdr:rowOff>101626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2986"/>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79642</xdr:rowOff>
    </xdr:from>
    <xdr:to>
      <xdr:col>22</xdr:col>
      <xdr:colOff>114300</xdr:colOff>
      <xdr:row>36</xdr:row>
      <xdr:rowOff>101626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32892"/>
          <a:ext cx="698500" cy="21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79642</xdr:rowOff>
    </xdr:from>
    <xdr:to>
      <xdr:col>18</xdr:col>
      <xdr:colOff>177800</xdr:colOff>
      <xdr:row>36</xdr:row>
      <xdr:rowOff>162814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32892"/>
          <a:ext cx="698500" cy="83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29070</xdr:rowOff>
    </xdr:from>
    <xdr:to>
      <xdr:col>29</xdr:col>
      <xdr:colOff>177800</xdr:colOff>
      <xdr:row>36</xdr:row>
      <xdr:rowOff>130670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2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18936</xdr:rowOff>
    </xdr:from>
    <xdr:to>
      <xdr:col>26</xdr:col>
      <xdr:colOff>101600</xdr:colOff>
      <xdr:row>36</xdr:row>
      <xdr:rowOff>120536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105313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5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50826</xdr:rowOff>
    </xdr:from>
    <xdr:to>
      <xdr:col>22</xdr:col>
      <xdr:colOff>165100</xdr:colOff>
      <xdr:row>36</xdr:row>
      <xdr:rowOff>152426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04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137203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9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28842</xdr:rowOff>
    </xdr:from>
    <xdr:to>
      <xdr:col>19</xdr:col>
      <xdr:colOff>38100</xdr:colOff>
      <xdr:row>36</xdr:row>
      <xdr:rowOff>130442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8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115219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6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112014</xdr:rowOff>
    </xdr:from>
    <xdr:to>
      <xdr:col>15</xdr:col>
      <xdr:colOff>101600</xdr:colOff>
      <xdr:row>37</xdr:row>
      <xdr:rowOff>42164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6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5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116177</xdr:rowOff>
    </xdr:from>
    <xdr:to>
      <xdr:col>24</xdr:col>
      <xdr:colOff>63500</xdr:colOff>
      <xdr:row>35</xdr:row>
      <xdr:rowOff>149941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16927"/>
          <a:ext cx="838200" cy="3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149941</xdr:rowOff>
    </xdr:from>
    <xdr:to>
      <xdr:col>19</xdr:col>
      <xdr:colOff>177800</xdr:colOff>
      <xdr:row>35</xdr:row>
      <xdr:rowOff>161760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0691"/>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146901</xdr:rowOff>
    </xdr:from>
    <xdr:to>
      <xdr:col>15</xdr:col>
      <xdr:colOff>50800</xdr:colOff>
      <xdr:row>35</xdr:row>
      <xdr:rowOff>161760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476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146901</xdr:rowOff>
    </xdr:from>
    <xdr:to>
      <xdr:col>10</xdr:col>
      <xdr:colOff>114300</xdr:colOff>
      <xdr:row>36</xdr:row>
      <xdr:rowOff>42385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47651"/>
          <a:ext cx="8890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65377</xdr:rowOff>
    </xdr:from>
    <xdr:to>
      <xdr:col>24</xdr:col>
      <xdr:colOff>114300</xdr:colOff>
      <xdr:row>35</xdr:row>
      <xdr:rowOff>166977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88254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99141</xdr:rowOff>
    </xdr:from>
    <xdr:to>
      <xdr:col>20</xdr:col>
      <xdr:colOff>38100</xdr:colOff>
      <xdr:row>36</xdr:row>
      <xdr:rowOff>29291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20418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110960</xdr:rowOff>
    </xdr:from>
    <xdr:to>
      <xdr:col>15</xdr:col>
      <xdr:colOff>101600</xdr:colOff>
      <xdr:row>36</xdr:row>
      <xdr:rowOff>41110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32237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0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96101</xdr:rowOff>
    </xdr:from>
    <xdr:to>
      <xdr:col>10</xdr:col>
      <xdr:colOff>165100</xdr:colOff>
      <xdr:row>36</xdr:row>
      <xdr:rowOff>26251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42778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163035</xdr:rowOff>
    </xdr:from>
    <xdr:to>
      <xdr:col>6</xdr:col>
      <xdr:colOff>38100</xdr:colOff>
      <xdr:row>36</xdr:row>
      <xdr:rowOff>93185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109712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56832</xdr:rowOff>
    </xdr:from>
    <xdr:to>
      <xdr:col>24</xdr:col>
      <xdr:colOff>63500</xdr:colOff>
      <xdr:row>57</xdr:row>
      <xdr:rowOff>127437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9482"/>
          <a:ext cx="838200" cy="7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56832</xdr:rowOff>
    </xdr:from>
    <xdr:to>
      <xdr:col>19</xdr:col>
      <xdr:colOff>177800</xdr:colOff>
      <xdr:row>57</xdr:row>
      <xdr:rowOff>69373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9482"/>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69373</xdr:rowOff>
    </xdr:from>
    <xdr:to>
      <xdr:col>15</xdr:col>
      <xdr:colOff>50800</xdr:colOff>
      <xdr:row>58</xdr:row>
      <xdr:rowOff>51395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42023"/>
          <a:ext cx="889000" cy="15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51395</xdr:rowOff>
    </xdr:from>
    <xdr:to>
      <xdr:col>10</xdr:col>
      <xdr:colOff>114300</xdr:colOff>
      <xdr:row>58</xdr:row>
      <xdr:rowOff>69977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5495"/>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76637</xdr:rowOff>
    </xdr:from>
    <xdr:to>
      <xdr:col>24</xdr:col>
      <xdr:colOff>114300</xdr:colOff>
      <xdr:row>58</xdr:row>
      <xdr:rowOff>6787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55064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6032</xdr:rowOff>
    </xdr:from>
    <xdr:to>
      <xdr:col>20</xdr:col>
      <xdr:colOff>38100</xdr:colOff>
      <xdr:row>57</xdr:row>
      <xdr:rowOff>107632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18573</xdr:rowOff>
    </xdr:from>
    <xdr:to>
      <xdr:col>15</xdr:col>
      <xdr:colOff>101600</xdr:colOff>
      <xdr:row>57</xdr:row>
      <xdr:rowOff>120173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111300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xdr:rowOff>
    </xdr:from>
    <xdr:to>
      <xdr:col>10</xdr:col>
      <xdr:colOff>165100</xdr:colOff>
      <xdr:row>58</xdr:row>
      <xdr:rowOff>102195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93322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19177</xdr:rowOff>
    </xdr:from>
    <xdr:to>
      <xdr:col>6</xdr:col>
      <xdr:colOff>38100</xdr:colOff>
      <xdr:row>58</xdr:row>
      <xdr:rowOff>120777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111904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102267</xdr:rowOff>
    </xdr:from>
    <xdr:to>
      <xdr:col>24</xdr:col>
      <xdr:colOff>63500</xdr:colOff>
      <xdr:row>77</xdr:row>
      <xdr:rowOff>103409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3917"/>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102781</xdr:rowOff>
    </xdr:from>
    <xdr:to>
      <xdr:col>19</xdr:col>
      <xdr:colOff>177800</xdr:colOff>
      <xdr:row>77</xdr:row>
      <xdr:rowOff>103409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4431"/>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102781</xdr:rowOff>
    </xdr:from>
    <xdr:to>
      <xdr:col>15</xdr:col>
      <xdr:colOff>50800</xdr:colOff>
      <xdr:row>77</xdr:row>
      <xdr:rowOff>107581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0443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103639</xdr:rowOff>
    </xdr:from>
    <xdr:to>
      <xdr:col>10</xdr:col>
      <xdr:colOff>114300</xdr:colOff>
      <xdr:row>77</xdr:row>
      <xdr:rowOff>107581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5289"/>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51467</xdr:rowOff>
    </xdr:from>
    <xdr:to>
      <xdr:col>24</xdr:col>
      <xdr:colOff>114300</xdr:colOff>
      <xdr:row>77</xdr:row>
      <xdr:rowOff>153067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137844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52609</xdr:rowOff>
    </xdr:from>
    <xdr:to>
      <xdr:col>20</xdr:col>
      <xdr:colOff>38100</xdr:colOff>
      <xdr:row>77</xdr:row>
      <xdr:rowOff>154209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145336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51981</xdr:rowOff>
    </xdr:from>
    <xdr:to>
      <xdr:col>15</xdr:col>
      <xdr:colOff>101600</xdr:colOff>
      <xdr:row>77</xdr:row>
      <xdr:rowOff>153581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144708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56781</xdr:rowOff>
    </xdr:from>
    <xdr:to>
      <xdr:col>10</xdr:col>
      <xdr:colOff>165100</xdr:colOff>
      <xdr:row>77</xdr:row>
      <xdr:rowOff>158381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149508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52839</xdr:rowOff>
    </xdr:from>
    <xdr:to>
      <xdr:col>6</xdr:col>
      <xdr:colOff>38100</xdr:colOff>
      <xdr:row>77</xdr:row>
      <xdr:rowOff>154439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145566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117694</xdr:rowOff>
    </xdr:from>
    <xdr:to>
      <xdr:col>24</xdr:col>
      <xdr:colOff>63500</xdr:colOff>
      <xdr:row>97</xdr:row>
      <xdr:rowOff>1336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6894"/>
          <a:ext cx="8382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108458</xdr:rowOff>
    </xdr:from>
    <xdr:to>
      <xdr:col>19</xdr:col>
      <xdr:colOff>177800</xdr:colOff>
      <xdr:row>97</xdr:row>
      <xdr:rowOff>1336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67658"/>
          <a:ext cx="8890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108458</xdr:rowOff>
    </xdr:from>
    <xdr:to>
      <xdr:col>15</xdr:col>
      <xdr:colOff>50800</xdr:colOff>
      <xdr:row>97</xdr:row>
      <xdr:rowOff>100000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67658"/>
          <a:ext cx="889000" cy="1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100000</xdr:rowOff>
    </xdr:from>
    <xdr:to>
      <xdr:col>10</xdr:col>
      <xdr:colOff>114300</xdr:colOff>
      <xdr:row>97</xdr:row>
      <xdr:rowOff>121931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30650"/>
          <a:ext cx="889000" cy="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66894</xdr:rowOff>
    </xdr:from>
    <xdr:to>
      <xdr:col>24</xdr:col>
      <xdr:colOff>114300</xdr:colOff>
      <xdr:row>96</xdr:row>
      <xdr:rowOff>168494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45321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0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121986</xdr:rowOff>
    </xdr:from>
    <xdr:to>
      <xdr:col>20</xdr:col>
      <xdr:colOff>38100</xdr:colOff>
      <xdr:row>97</xdr:row>
      <xdr:rowOff>52136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43263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7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57658</xdr:rowOff>
    </xdr:from>
    <xdr:to>
      <xdr:col>15</xdr:col>
      <xdr:colOff>101600</xdr:colOff>
      <xdr:row>96</xdr:row>
      <xdr:rowOff>159258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150385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0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49200</xdr:rowOff>
    </xdr:from>
    <xdr:to>
      <xdr:col>10</xdr:col>
      <xdr:colOff>165100</xdr:colOff>
      <xdr:row>97</xdr:row>
      <xdr:rowOff>150800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141927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71131</xdr:rowOff>
    </xdr:from>
    <xdr:to>
      <xdr:col>6</xdr:col>
      <xdr:colOff>38100</xdr:colOff>
      <xdr:row>98</xdr:row>
      <xdr:rowOff>1281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163858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39203</xdr:rowOff>
    </xdr:from>
    <xdr:to>
      <xdr:col>55</xdr:col>
      <xdr:colOff>0</xdr:colOff>
      <xdr:row>38</xdr:row>
      <xdr:rowOff>50840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54303"/>
          <a:ext cx="8382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50840</xdr:rowOff>
    </xdr:from>
    <xdr:to>
      <xdr:col>50</xdr:col>
      <xdr:colOff>114300</xdr:colOff>
      <xdr:row>38</xdr:row>
      <xdr:rowOff>74614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65940"/>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144958</xdr:rowOff>
    </xdr:from>
    <xdr:to>
      <xdr:col>45</xdr:col>
      <xdr:colOff>177800</xdr:colOff>
      <xdr:row>38</xdr:row>
      <xdr:rowOff>74614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59908"/>
          <a:ext cx="889000" cy="112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144958</xdr:rowOff>
    </xdr:from>
    <xdr:to>
      <xdr:col>41</xdr:col>
      <xdr:colOff>50800</xdr:colOff>
      <xdr:row>38</xdr:row>
      <xdr:rowOff>130480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59908"/>
          <a:ext cx="889000" cy="118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159853</xdr:rowOff>
    </xdr:from>
    <xdr:to>
      <xdr:col>55</xdr:col>
      <xdr:colOff>50800</xdr:colOff>
      <xdr:row>38</xdr:row>
      <xdr:rowOff>90003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74780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xdr:rowOff>
    </xdr:from>
    <xdr:to>
      <xdr:col>50</xdr:col>
      <xdr:colOff>165100</xdr:colOff>
      <xdr:row>38</xdr:row>
      <xdr:rowOff>101640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92767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6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23814</xdr:rowOff>
    </xdr:from>
    <xdr:to>
      <xdr:col>46</xdr:col>
      <xdr:colOff>38100</xdr:colOff>
      <xdr:row>38</xdr:row>
      <xdr:rowOff>125414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116541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94158</xdr:rowOff>
    </xdr:from>
    <xdr:to>
      <xdr:col>41</xdr:col>
      <xdr:colOff>101600</xdr:colOff>
      <xdr:row>32</xdr:row>
      <xdr:rowOff>24308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40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15435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50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79680</xdr:rowOff>
    </xdr:from>
    <xdr:to>
      <xdr:col>36</xdr:col>
      <xdr:colOff>165100</xdr:colOff>
      <xdr:row>39</xdr:row>
      <xdr:rowOff>9830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8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80746</xdr:rowOff>
    </xdr:from>
    <xdr:to>
      <xdr:col>55</xdr:col>
      <xdr:colOff>0</xdr:colOff>
      <xdr:row>57</xdr:row>
      <xdr:rowOff>161010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339046"/>
          <a:ext cx="838200" cy="5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18771</xdr:rowOff>
    </xdr:from>
    <xdr:to>
      <xdr:col>50</xdr:col>
      <xdr:colOff>114300</xdr:colOff>
      <xdr:row>54</xdr:row>
      <xdr:rowOff>80746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277071"/>
          <a:ext cx="889000" cy="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18771</xdr:rowOff>
    </xdr:from>
    <xdr:to>
      <xdr:col>45</xdr:col>
      <xdr:colOff>177800</xdr:colOff>
      <xdr:row>57</xdr:row>
      <xdr:rowOff>136081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277071"/>
          <a:ext cx="889000" cy="6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136081</xdr:rowOff>
    </xdr:from>
    <xdr:to>
      <xdr:col>41</xdr:col>
      <xdr:colOff>50800</xdr:colOff>
      <xdr:row>58</xdr:row>
      <xdr:rowOff>36347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08731"/>
          <a:ext cx="889000" cy="7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110210</xdr:rowOff>
    </xdr:from>
    <xdr:to>
      <xdr:col>55</xdr:col>
      <xdr:colOff>50800</xdr:colOff>
      <xdr:row>58</xdr:row>
      <xdr:rowOff>40360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25137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29946</xdr:rowOff>
    </xdr:from>
    <xdr:to>
      <xdr:col>50</xdr:col>
      <xdr:colOff>165100</xdr:colOff>
      <xdr:row>54</xdr:row>
      <xdr:rowOff>131546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2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148073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06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139421</xdr:rowOff>
    </xdr:from>
    <xdr:to>
      <xdr:col>46</xdr:col>
      <xdr:colOff>38100</xdr:colOff>
      <xdr:row>54</xdr:row>
      <xdr:rowOff>69571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2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86098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0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85281</xdr:rowOff>
    </xdr:from>
    <xdr:to>
      <xdr:col>41</xdr:col>
      <xdr:colOff>101600</xdr:colOff>
      <xdr:row>58</xdr:row>
      <xdr:rowOff>15431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6558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156997</xdr:rowOff>
    </xdr:from>
    <xdr:to>
      <xdr:col>36</xdr:col>
      <xdr:colOff>165100</xdr:colOff>
      <xdr:row>58</xdr:row>
      <xdr:rowOff>87147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78274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105524</xdr:rowOff>
    </xdr:from>
    <xdr:to>
      <xdr:col>55</xdr:col>
      <xdr:colOff>0</xdr:colOff>
      <xdr:row>78</xdr:row>
      <xdr:rowOff>118760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78624"/>
          <a:ext cx="838200" cy="1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104267</xdr:rowOff>
    </xdr:from>
    <xdr:to>
      <xdr:col>50</xdr:col>
      <xdr:colOff>114300</xdr:colOff>
      <xdr:row>78</xdr:row>
      <xdr:rowOff>105524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7736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104267</xdr:rowOff>
    </xdr:from>
    <xdr:to>
      <xdr:col>45</xdr:col>
      <xdr:colOff>177800</xdr:colOff>
      <xdr:row>78</xdr:row>
      <xdr:rowOff>115880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77367"/>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115880</xdr:rowOff>
    </xdr:from>
    <xdr:to>
      <xdr:col>41</xdr:col>
      <xdr:colOff>50800</xdr:colOff>
      <xdr:row>78</xdr:row>
      <xdr:rowOff>138398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88980"/>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67960</xdr:rowOff>
    </xdr:from>
    <xdr:to>
      <xdr:col>55</xdr:col>
      <xdr:colOff>50800</xdr:colOff>
      <xdr:row>78</xdr:row>
      <xdr:rowOff>169560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154337</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54724</xdr:rowOff>
    </xdr:from>
    <xdr:to>
      <xdr:col>50</xdr:col>
      <xdr:colOff>165100</xdr:colOff>
      <xdr:row>78</xdr:row>
      <xdr:rowOff>156324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147451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2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53467</xdr:rowOff>
    </xdr:from>
    <xdr:to>
      <xdr:col>46</xdr:col>
      <xdr:colOff>38100</xdr:colOff>
      <xdr:row>78</xdr:row>
      <xdr:rowOff>155067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146194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1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65080</xdr:rowOff>
    </xdr:from>
    <xdr:to>
      <xdr:col>41</xdr:col>
      <xdr:colOff>101600</xdr:colOff>
      <xdr:row>78</xdr:row>
      <xdr:rowOff>166680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157807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87598</xdr:rowOff>
    </xdr:from>
    <xdr:to>
      <xdr:col>36</xdr:col>
      <xdr:colOff>165100</xdr:colOff>
      <xdr:row>79</xdr:row>
      <xdr:rowOff>17748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8875</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815333" y="1355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7189</xdr:rowOff>
    </xdr:from>
    <xdr:to>
      <xdr:col>55</xdr:col>
      <xdr:colOff>0</xdr:colOff>
      <xdr:row>97</xdr:row>
      <xdr:rowOff>113221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5952039"/>
          <a:ext cx="838200" cy="7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3359</xdr:rowOff>
    </xdr:from>
    <xdr:to>
      <xdr:col>50</xdr:col>
      <xdr:colOff>114300</xdr:colOff>
      <xdr:row>93</xdr:row>
      <xdr:rowOff>7189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776759"/>
          <a:ext cx="889000" cy="1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3359</xdr:rowOff>
    </xdr:from>
    <xdr:to>
      <xdr:col>45</xdr:col>
      <xdr:colOff>177800</xdr:colOff>
      <xdr:row>97</xdr:row>
      <xdr:rowOff>122974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776759"/>
          <a:ext cx="889000" cy="97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122974</xdr:rowOff>
    </xdr:from>
    <xdr:to>
      <xdr:col>41</xdr:col>
      <xdr:colOff>50800</xdr:colOff>
      <xdr:row>98</xdr:row>
      <xdr:rowOff>7817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753624"/>
          <a:ext cx="889000" cy="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62421</xdr:rowOff>
    </xdr:from>
    <xdr:to>
      <xdr:col>55</xdr:col>
      <xdr:colOff>50800</xdr:colOff>
      <xdr:row>97</xdr:row>
      <xdr:rowOff>164021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40848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127839</xdr:rowOff>
    </xdr:from>
    <xdr:to>
      <xdr:col>50</xdr:col>
      <xdr:colOff>165100</xdr:colOff>
      <xdr:row>93</xdr:row>
      <xdr:rowOff>57989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74516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6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124009</xdr:rowOff>
    </xdr:from>
    <xdr:to>
      <xdr:col>46</xdr:col>
      <xdr:colOff>38100</xdr:colOff>
      <xdr:row>92</xdr:row>
      <xdr:rowOff>54159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7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70686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5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72174</xdr:rowOff>
    </xdr:from>
    <xdr:to>
      <xdr:col>41</xdr:col>
      <xdr:colOff>101600</xdr:colOff>
      <xdr:row>98</xdr:row>
      <xdr:rowOff>2324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164901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128467</xdr:rowOff>
    </xdr:from>
    <xdr:to>
      <xdr:col>36</xdr:col>
      <xdr:colOff>165100</xdr:colOff>
      <xdr:row>98</xdr:row>
      <xdr:rowOff>58617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5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49744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5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89953</xdr:rowOff>
    </xdr:from>
    <xdr:to>
      <xdr:col>85</xdr:col>
      <xdr:colOff>127000</xdr:colOff>
      <xdr:row>39</xdr:row>
      <xdr:rowOff>90170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650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90170</xdr:rowOff>
    </xdr:from>
    <xdr:to>
      <xdr:col>81</xdr:col>
      <xdr:colOff>50800</xdr:colOff>
      <xdr:row>39</xdr:row>
      <xdr:rowOff>96157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7672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94524</xdr:rowOff>
    </xdr:from>
    <xdr:to>
      <xdr:col>76</xdr:col>
      <xdr:colOff>114300</xdr:colOff>
      <xdr:row>39</xdr:row>
      <xdr:rowOff>96157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10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61432</xdr:rowOff>
    </xdr:from>
    <xdr:to>
      <xdr:col>71</xdr:col>
      <xdr:colOff>177800</xdr:colOff>
      <xdr:row>39</xdr:row>
      <xdr:rowOff>94524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47982"/>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39153</xdr:rowOff>
    </xdr:from>
    <xdr:to>
      <xdr:col>85</xdr:col>
      <xdr:colOff>177800</xdr:colOff>
      <xdr:row>39</xdr:row>
      <xdr:rowOff>140753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125530</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0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39370</xdr:rowOff>
    </xdr:from>
    <xdr:to>
      <xdr:col>81</xdr:col>
      <xdr:colOff>101600</xdr:colOff>
      <xdr:row>39</xdr:row>
      <xdr:rowOff>140970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132097</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18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45357</xdr:rowOff>
    </xdr:from>
    <xdr:to>
      <xdr:col>76</xdr:col>
      <xdr:colOff>165100</xdr:colOff>
      <xdr:row>39</xdr:row>
      <xdr:rowOff>146957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138084</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4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43724</xdr:rowOff>
    </xdr:from>
    <xdr:to>
      <xdr:col>72</xdr:col>
      <xdr:colOff>38100</xdr:colOff>
      <xdr:row>39</xdr:row>
      <xdr:rowOff>145324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136451</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3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10632</xdr:rowOff>
    </xdr:from>
    <xdr:to>
      <xdr:col>67</xdr:col>
      <xdr:colOff>101600</xdr:colOff>
      <xdr:row>39</xdr:row>
      <xdr:rowOff>112232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103359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8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94895</xdr:rowOff>
    </xdr:from>
    <xdr:to>
      <xdr:col>85</xdr:col>
      <xdr:colOff>127000</xdr:colOff>
      <xdr:row>76</xdr:row>
      <xdr:rowOff>103448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125095"/>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94895</xdr:rowOff>
    </xdr:from>
    <xdr:to>
      <xdr:col>81</xdr:col>
      <xdr:colOff>50800</xdr:colOff>
      <xdr:row>76</xdr:row>
      <xdr:rowOff>99067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25095"/>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99067</xdr:rowOff>
    </xdr:from>
    <xdr:to>
      <xdr:col>76</xdr:col>
      <xdr:colOff>114300</xdr:colOff>
      <xdr:row>76</xdr:row>
      <xdr:rowOff>108496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29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108496</xdr:rowOff>
    </xdr:from>
    <xdr:to>
      <xdr:col>71</xdr:col>
      <xdr:colOff>177800</xdr:colOff>
      <xdr:row>76</xdr:row>
      <xdr:rowOff>114669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3869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52648</xdr:rowOff>
    </xdr:from>
    <xdr:to>
      <xdr:col>85</xdr:col>
      <xdr:colOff>177800</xdr:colOff>
      <xdr:row>76</xdr:row>
      <xdr:rowOff>154248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31075</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44095</xdr:rowOff>
    </xdr:from>
    <xdr:to>
      <xdr:col>81</xdr:col>
      <xdr:colOff>101600</xdr:colOff>
      <xdr:row>76</xdr:row>
      <xdr:rowOff>145695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136822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48267</xdr:rowOff>
    </xdr:from>
    <xdr:to>
      <xdr:col>76</xdr:col>
      <xdr:colOff>165100</xdr:colOff>
      <xdr:row>76</xdr:row>
      <xdr:rowOff>149867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140994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57696</xdr:rowOff>
    </xdr:from>
    <xdr:to>
      <xdr:col>72</xdr:col>
      <xdr:colOff>38100</xdr:colOff>
      <xdr:row>76</xdr:row>
      <xdr:rowOff>159296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0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150423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1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63869</xdr:rowOff>
    </xdr:from>
    <xdr:to>
      <xdr:col>67</xdr:col>
      <xdr:colOff>101600</xdr:colOff>
      <xdr:row>76</xdr:row>
      <xdr:rowOff>165469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0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156596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18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104831</xdr:rowOff>
    </xdr:from>
    <xdr:to>
      <xdr:col>85</xdr:col>
      <xdr:colOff>127000</xdr:colOff>
      <xdr:row>98</xdr:row>
      <xdr:rowOff>106248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06931"/>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83465</xdr:rowOff>
    </xdr:from>
    <xdr:to>
      <xdr:col>81</xdr:col>
      <xdr:colOff>50800</xdr:colOff>
      <xdr:row>98</xdr:row>
      <xdr:rowOff>106248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85565"/>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83465</xdr:rowOff>
    </xdr:from>
    <xdr:to>
      <xdr:col>76</xdr:col>
      <xdr:colOff>114300</xdr:colOff>
      <xdr:row>99</xdr:row>
      <xdr:rowOff>22572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85565"/>
          <a:ext cx="889000" cy="1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15273</xdr:rowOff>
    </xdr:from>
    <xdr:to>
      <xdr:col>71</xdr:col>
      <xdr:colOff>177800</xdr:colOff>
      <xdr:row>99</xdr:row>
      <xdr:rowOff>22572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88823"/>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54031</xdr:rowOff>
    </xdr:from>
    <xdr:to>
      <xdr:col>85</xdr:col>
      <xdr:colOff>177800</xdr:colOff>
      <xdr:row>98</xdr:row>
      <xdr:rowOff>155631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55448</xdr:rowOff>
    </xdr:from>
    <xdr:to>
      <xdr:col>81</xdr:col>
      <xdr:colOff>101600</xdr:colOff>
      <xdr:row>98</xdr:row>
      <xdr:rowOff>157048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148175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5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32665</xdr:rowOff>
    </xdr:from>
    <xdr:to>
      <xdr:col>76</xdr:col>
      <xdr:colOff>165100</xdr:colOff>
      <xdr:row>98</xdr:row>
      <xdr:rowOff>134265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125392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2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143222</xdr:rowOff>
    </xdr:from>
    <xdr:to>
      <xdr:col>72</xdr:col>
      <xdr:colOff>38100</xdr:colOff>
      <xdr:row>99</xdr:row>
      <xdr:rowOff>73372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64499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3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135923</xdr:rowOff>
    </xdr:from>
    <xdr:to>
      <xdr:col>67</xdr:col>
      <xdr:colOff>101600</xdr:colOff>
      <xdr:row>99</xdr:row>
      <xdr:rowOff>66073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57200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3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22134</xdr:rowOff>
    </xdr:from>
    <xdr:to>
      <xdr:col>116</xdr:col>
      <xdr:colOff>63500</xdr:colOff>
      <xdr:row>38</xdr:row>
      <xdr:rowOff>119452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537234"/>
          <a:ext cx="8382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119452</xdr:rowOff>
    </xdr:from>
    <xdr:to>
      <xdr:col>111</xdr:col>
      <xdr:colOff>177800</xdr:colOff>
      <xdr:row>38</xdr:row>
      <xdr:rowOff>154396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34552"/>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137740</xdr:rowOff>
    </xdr:from>
    <xdr:to>
      <xdr:col>107</xdr:col>
      <xdr:colOff>50800</xdr:colOff>
      <xdr:row>38</xdr:row>
      <xdr:rowOff>154396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2840"/>
          <a:ext cx="8890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137740</xdr:rowOff>
    </xdr:from>
    <xdr:to>
      <xdr:col>102</xdr:col>
      <xdr:colOff>114300</xdr:colOff>
      <xdr:row>39</xdr:row>
      <xdr:rowOff>93980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52840"/>
          <a:ext cx="889000" cy="12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142784</xdr:rowOff>
    </xdr:from>
    <xdr:to>
      <xdr:col>116</xdr:col>
      <xdr:colOff>114300</xdr:colOff>
      <xdr:row>38</xdr:row>
      <xdr:rowOff>72934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165661</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3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68652</xdr:rowOff>
    </xdr:from>
    <xdr:to>
      <xdr:col>112</xdr:col>
      <xdr:colOff>38100</xdr:colOff>
      <xdr:row>38</xdr:row>
      <xdr:rowOff>170252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5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15329</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358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103596</xdr:rowOff>
    </xdr:from>
    <xdr:to>
      <xdr:col>107</xdr:col>
      <xdr:colOff>101600</xdr:colOff>
      <xdr:row>39</xdr:row>
      <xdr:rowOff>33746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24873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1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86940</xdr:rowOff>
    </xdr:from>
    <xdr:to>
      <xdr:col>102</xdr:col>
      <xdr:colOff>165100</xdr:colOff>
      <xdr:row>39</xdr:row>
      <xdr:rowOff>17090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8217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9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135907</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26276</xdr:rowOff>
    </xdr:from>
    <xdr:to>
      <xdr:col>116</xdr:col>
      <xdr:colOff>63500</xdr:colOff>
      <xdr:row>59</xdr:row>
      <xdr:rowOff>26315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1826"/>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26276</xdr:rowOff>
    </xdr:from>
    <xdr:to>
      <xdr:col>111</xdr:col>
      <xdr:colOff>177800</xdr:colOff>
      <xdr:row>59</xdr:row>
      <xdr:rowOff>26333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4182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26333</xdr:rowOff>
    </xdr:from>
    <xdr:to>
      <xdr:col>107</xdr:col>
      <xdr:colOff>50800</xdr:colOff>
      <xdr:row>59</xdr:row>
      <xdr:rowOff>26353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41883"/>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26353</xdr:rowOff>
    </xdr:from>
    <xdr:to>
      <xdr:col>102</xdr:col>
      <xdr:colOff>114300</xdr:colOff>
      <xdr:row>59</xdr:row>
      <xdr:rowOff>26429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4190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146965</xdr:rowOff>
    </xdr:from>
    <xdr:to>
      <xdr:col>116</xdr:col>
      <xdr:colOff>114300</xdr:colOff>
      <xdr:row>59</xdr:row>
      <xdr:rowOff>77115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67080</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146926</xdr:rowOff>
    </xdr:from>
    <xdr:to>
      <xdr:col>112</xdr:col>
      <xdr:colOff>38100</xdr:colOff>
      <xdr:row>59</xdr:row>
      <xdr:rowOff>77076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68203</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146983</xdr:rowOff>
    </xdr:from>
    <xdr:to>
      <xdr:col>107</xdr:col>
      <xdr:colOff>101600</xdr:colOff>
      <xdr:row>59</xdr:row>
      <xdr:rowOff>77133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68260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147003</xdr:rowOff>
    </xdr:from>
    <xdr:to>
      <xdr:col>102</xdr:col>
      <xdr:colOff>165100</xdr:colOff>
      <xdr:row>59</xdr:row>
      <xdr:rowOff>77153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68280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147079</xdr:rowOff>
    </xdr:from>
    <xdr:to>
      <xdr:col>98</xdr:col>
      <xdr:colOff>38100</xdr:colOff>
      <xdr:row>59</xdr:row>
      <xdr:rowOff>77229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68356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8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15112</xdr:rowOff>
    </xdr:from>
    <xdr:to>
      <xdr:col>116</xdr:col>
      <xdr:colOff>63500</xdr:colOff>
      <xdr:row>76</xdr:row>
      <xdr:rowOff>97410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45312"/>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97410</xdr:rowOff>
    </xdr:from>
    <xdr:to>
      <xdr:col>111</xdr:col>
      <xdr:colOff>177800</xdr:colOff>
      <xdr:row>76</xdr:row>
      <xdr:rowOff>126518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27610"/>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126518</xdr:rowOff>
    </xdr:from>
    <xdr:to>
      <xdr:col>107</xdr:col>
      <xdr:colOff>50800</xdr:colOff>
      <xdr:row>77</xdr:row>
      <xdr:rowOff>18162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56718"/>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39382</xdr:rowOff>
    </xdr:from>
    <xdr:to>
      <xdr:col>102</xdr:col>
      <xdr:colOff>114300</xdr:colOff>
      <xdr:row>77</xdr:row>
      <xdr:rowOff>18162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69582"/>
          <a:ext cx="889000" cy="15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135763</xdr:rowOff>
    </xdr:from>
    <xdr:to>
      <xdr:col>116</xdr:col>
      <xdr:colOff>114300</xdr:colOff>
      <xdr:row>76</xdr:row>
      <xdr:rowOff>65912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945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114189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46610</xdr:rowOff>
    </xdr:from>
    <xdr:to>
      <xdr:col>112</xdr:col>
      <xdr:colOff>38100</xdr:colOff>
      <xdr:row>76</xdr:row>
      <xdr:rowOff>148210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139337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75718</xdr:rowOff>
    </xdr:from>
    <xdr:to>
      <xdr:col>107</xdr:col>
      <xdr:colOff>101600</xdr:colOff>
      <xdr:row>77</xdr:row>
      <xdr:rowOff>5868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168445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138812</xdr:rowOff>
    </xdr:from>
    <xdr:to>
      <xdr:col>102</xdr:col>
      <xdr:colOff>165100</xdr:colOff>
      <xdr:row>77</xdr:row>
      <xdr:rowOff>68962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60089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160032</xdr:rowOff>
    </xdr:from>
    <xdr:to>
      <xdr:col>98</xdr:col>
      <xdr:colOff>38100</xdr:colOff>
      <xdr:row>76</xdr:row>
      <xdr:rowOff>90182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81309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職員数</a:t>
          </a:r>
          <a:r>
            <a:rPr kumimoji="1" lang="ja-JP" altLang="ja-JP" sz="1100">
              <a:solidFill>
                <a:schemeClr val="dk1"/>
              </a:solidFill>
              <a:effectLst/>
              <a:latin typeface="+mn-lt"/>
              <a:ea typeface="+mn-ea"/>
              <a:cs typeface="+mn-cs"/>
            </a:rPr>
            <a:t>が増えたこと等により前年度よりも増額とな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給与水準の適正化に取り組むとともに、人件費総額の圧縮に努めていく。物件費は、光熱水費</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類似団体平均を下回った。扶助費は、</a:t>
          </a:r>
          <a:r>
            <a:rPr kumimoji="1" lang="ja-JP" altLang="en-US" sz="1100">
              <a:solidFill>
                <a:schemeClr val="dk1"/>
              </a:solidFill>
              <a:effectLst/>
              <a:latin typeface="+mn-lt"/>
              <a:ea typeface="+mn-ea"/>
              <a:cs typeface="+mn-cs"/>
            </a:rPr>
            <a:t>電力・ガス・食料品等価格高騰重点時支援給付金事業の実施等</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額となったが、今後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増額となることが見込まれるため、財政の健全化に向けて引き続き資格審査等の適正化に努めていく。補助費等は、</a:t>
          </a:r>
          <a:r>
            <a:rPr kumimoji="1" lang="ja-JP" altLang="en-US" sz="1100">
              <a:solidFill>
                <a:schemeClr val="dk1"/>
              </a:solidFill>
              <a:effectLst/>
              <a:latin typeface="+mn-lt"/>
              <a:ea typeface="+mn-ea"/>
              <a:cs typeface="+mn-cs"/>
            </a:rPr>
            <a:t>学校給食費支援金</a:t>
          </a:r>
          <a:r>
            <a:rPr kumimoji="1" lang="ja-JP" altLang="ja-JP" sz="1100">
              <a:solidFill>
                <a:schemeClr val="dk1"/>
              </a:solidFill>
              <a:effectLst/>
              <a:latin typeface="+mn-lt"/>
              <a:ea typeface="+mn-ea"/>
              <a:cs typeface="+mn-cs"/>
            </a:rPr>
            <a:t>の増加などにより増額となった。普通建設事業費は、新クリーンセンター建設事業</a:t>
          </a:r>
          <a:r>
            <a:rPr kumimoji="1" lang="ja-JP" altLang="en-US" sz="1100">
              <a:solidFill>
                <a:schemeClr val="dk1"/>
              </a:solidFill>
              <a:effectLst/>
              <a:latin typeface="+mn-lt"/>
              <a:ea typeface="+mn-ea"/>
              <a:cs typeface="+mn-cs"/>
            </a:rPr>
            <a:t>の事業完了に伴い、大幅に</a:t>
          </a:r>
          <a:r>
            <a:rPr kumimoji="1" lang="ja-JP" altLang="ja-JP" sz="1100">
              <a:solidFill>
                <a:schemeClr val="dk1"/>
              </a:solidFill>
              <a:effectLst/>
              <a:latin typeface="+mn-lt"/>
              <a:ea typeface="+mn-ea"/>
              <a:cs typeface="+mn-cs"/>
            </a:rPr>
            <a:t>減少したことにより減額となった。積立金は、減債基金積立金の積み立て</a:t>
          </a:r>
          <a:r>
            <a:rPr kumimoji="1" lang="ja-JP" altLang="en-US" sz="1100">
              <a:solidFill>
                <a:schemeClr val="dk1"/>
              </a:solidFill>
              <a:effectLst/>
              <a:latin typeface="+mn-lt"/>
              <a:ea typeface="+mn-ea"/>
              <a:cs typeface="+mn-cs"/>
            </a:rPr>
            <a:t>の増加等により、増額となった</a:t>
          </a:r>
          <a:r>
            <a:rPr kumimoji="1" lang="ja-JP" altLang="ja-JP" sz="1100">
              <a:solidFill>
                <a:schemeClr val="dk1"/>
              </a:solidFill>
              <a:effectLst/>
              <a:latin typeface="+mn-lt"/>
              <a:ea typeface="+mn-ea"/>
              <a:cs typeface="+mn-cs"/>
            </a:rPr>
            <a:t>。繰出金は、国民健康保険事業、介護保険事業への繰出金の増加及び療養給付費が増加したこと等に伴う後期高齢者医療事業への繰出金が増加</a:t>
          </a:r>
          <a:r>
            <a:rPr kumimoji="1" lang="ja-JP" altLang="en-US" sz="1100">
              <a:solidFill>
                <a:schemeClr val="dk1"/>
              </a:solidFill>
              <a:effectLst/>
              <a:latin typeface="+mn-lt"/>
              <a:ea typeface="+mn-ea"/>
              <a:cs typeface="+mn-cs"/>
            </a:rPr>
            <a:t>したことなどにより</a:t>
          </a:r>
          <a:r>
            <a:rPr kumimoji="1" lang="ja-JP" altLang="ja-JP" sz="1100">
              <a:solidFill>
                <a:schemeClr val="dk1"/>
              </a:solidFill>
              <a:effectLst/>
              <a:latin typeface="+mn-lt"/>
              <a:ea typeface="+mn-ea"/>
              <a:cs typeface="+mn-cs"/>
            </a:rPr>
            <a:t>増額となっており、</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給付等の適正化を図り、赤字補填に係る繰出金が発生しないように努めるとともに、繰出金の精査を行い、抑制を図る。今後、人件費削減のための業務委託等の物件費や、新クリーンセンターの</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及び公共施設等の老朽化対策に伴う公債費の増加が予想されるが、物件費の委託内容や地方単独の補助費等を精査し、全体として歳出を削減できるように努めていく。</a:t>
          </a:r>
          <a:r>
            <a:rPr kumimoji="1" lang="en-US"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千葉県我孫子市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131,286
128,419
43.15
46,338,321
45,514,158
720,848
26,028,552
32,489,481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7874</xdr:rowOff>
    </xdr:from>
    <xdr:to>
      <xdr:col>24</xdr:col>
      <xdr:colOff>63500</xdr:colOff>
      <xdr:row>36</xdr:row>
      <xdr:rowOff>39116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074"/>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108458</xdr:rowOff>
    </xdr:from>
    <xdr:to>
      <xdr:col>19</xdr:col>
      <xdr:colOff>177800</xdr:colOff>
      <xdr:row>36</xdr:row>
      <xdr:rowOff>39116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7758"/>
          <a:ext cx="889000" cy="2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108458</xdr:rowOff>
    </xdr:from>
    <xdr:to>
      <xdr:col>15</xdr:col>
      <xdr:colOff>50800</xdr:colOff>
      <xdr:row>36</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3775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7874</xdr:rowOff>
    </xdr:from>
    <xdr:to>
      <xdr:col>10</xdr:col>
      <xdr:colOff>114300</xdr:colOff>
      <xdr:row>36</xdr:row>
      <xdr:rowOff>64262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007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128524</xdr:rowOff>
    </xdr:from>
    <xdr:to>
      <xdr:col>24</xdr:col>
      <xdr:colOff>114300</xdr:colOff>
      <xdr:row>36</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106951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159766</xdr:rowOff>
    </xdr:from>
    <xdr:to>
      <xdr:col>20</xdr:col>
      <xdr:colOff>38100</xdr:colOff>
      <xdr:row>36</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81043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57658</xdr:rowOff>
    </xdr:from>
    <xdr:to>
      <xdr:col>15</xdr:col>
      <xdr:colOff>101600</xdr:colOff>
      <xdr:row>34</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7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128524</xdr:rowOff>
    </xdr:from>
    <xdr:to>
      <xdr:col>10</xdr:col>
      <xdr:colOff>165100</xdr:colOff>
      <xdr:row>36</xdr:row>
      <xdr:rowOff>58674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13462</xdr:rowOff>
    </xdr:from>
    <xdr:to>
      <xdr:col>6</xdr:col>
      <xdr:colOff>38100</xdr:colOff>
      <xdr:row>36</xdr:row>
      <xdr:rowOff>115062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106189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86697</xdr:rowOff>
    </xdr:from>
    <xdr:to>
      <xdr:col>24</xdr:col>
      <xdr:colOff>63500</xdr:colOff>
      <xdr:row>57</xdr:row>
      <xdr:rowOff>100756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9347"/>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78518</xdr:rowOff>
    </xdr:from>
    <xdr:to>
      <xdr:col>19</xdr:col>
      <xdr:colOff>177800</xdr:colOff>
      <xdr:row>57</xdr:row>
      <xdr:rowOff>86697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1168"/>
          <a:ext cx="889000" cy="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38819</xdr:rowOff>
    </xdr:from>
    <xdr:to>
      <xdr:col>15</xdr:col>
      <xdr:colOff>50800</xdr:colOff>
      <xdr:row>57</xdr:row>
      <xdr:rowOff>78518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68569"/>
          <a:ext cx="889000" cy="38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38819</xdr:rowOff>
    </xdr:from>
    <xdr:to>
      <xdr:col>10</xdr:col>
      <xdr:colOff>114300</xdr:colOff>
      <xdr:row>57</xdr:row>
      <xdr:rowOff>153768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68569"/>
          <a:ext cx="889000" cy="45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49956</xdr:rowOff>
    </xdr:from>
    <xdr:to>
      <xdr:col>24</xdr:col>
      <xdr:colOff>114300</xdr:colOff>
      <xdr:row>57</xdr:row>
      <xdr:rowOff>151556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136333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35897</xdr:rowOff>
    </xdr:from>
    <xdr:to>
      <xdr:col>20</xdr:col>
      <xdr:colOff>38100</xdr:colOff>
      <xdr:row>57</xdr:row>
      <xdr:rowOff>137497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128624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27718</xdr:rowOff>
    </xdr:from>
    <xdr:to>
      <xdr:col>15</xdr:col>
      <xdr:colOff>101600</xdr:colOff>
      <xdr:row>57</xdr:row>
      <xdr:rowOff>129318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159469</xdr:rowOff>
    </xdr:from>
    <xdr:to>
      <xdr:col>10</xdr:col>
      <xdr:colOff>165100</xdr:colOff>
      <xdr:row>55</xdr:row>
      <xdr:rowOff>89619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80746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51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102968</xdr:rowOff>
    </xdr:from>
    <xdr:to>
      <xdr:col>6</xdr:col>
      <xdr:colOff>38100</xdr:colOff>
      <xdr:row>58</xdr:row>
      <xdr:rowOff>33118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24245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6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36587</xdr:rowOff>
    </xdr:from>
    <xdr:to>
      <xdr:col>24</xdr:col>
      <xdr:colOff>63500</xdr:colOff>
      <xdr:row>77</xdr:row>
      <xdr:rowOff>68221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38237"/>
          <a:ext cx="838200" cy="3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35883</xdr:rowOff>
    </xdr:from>
    <xdr:to>
      <xdr:col>19</xdr:col>
      <xdr:colOff>177800</xdr:colOff>
      <xdr:row>77</xdr:row>
      <xdr:rowOff>68221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37533"/>
          <a:ext cx="889000" cy="3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35883</xdr:rowOff>
    </xdr:from>
    <xdr:to>
      <xdr:col>15</xdr:col>
      <xdr:colOff>50800</xdr:colOff>
      <xdr:row>77</xdr:row>
      <xdr:rowOff>146833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37533"/>
          <a:ext cx="889000" cy="1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146833</xdr:rowOff>
    </xdr:from>
    <xdr:to>
      <xdr:col>10</xdr:col>
      <xdr:colOff>114300</xdr:colOff>
      <xdr:row>78</xdr:row>
      <xdr:rowOff>5150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8483"/>
          <a:ext cx="8890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157237</xdr:rowOff>
    </xdr:from>
    <xdr:to>
      <xdr:col>24</xdr:col>
      <xdr:colOff>114300</xdr:colOff>
      <xdr:row>77</xdr:row>
      <xdr:rowOff>87387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72164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17421</xdr:rowOff>
    </xdr:from>
    <xdr:to>
      <xdr:col>20</xdr:col>
      <xdr:colOff>38100</xdr:colOff>
      <xdr:row>77</xdr:row>
      <xdr:rowOff>119021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110148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156533</xdr:rowOff>
    </xdr:from>
    <xdr:to>
      <xdr:col>15</xdr:col>
      <xdr:colOff>101600</xdr:colOff>
      <xdr:row>77</xdr:row>
      <xdr:rowOff>86683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77810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96033</xdr:rowOff>
    </xdr:from>
    <xdr:to>
      <xdr:col>10</xdr:col>
      <xdr:colOff>165100</xdr:colOff>
      <xdr:row>78</xdr:row>
      <xdr:rowOff>26183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17310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9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125800</xdr:rowOff>
    </xdr:from>
    <xdr:to>
      <xdr:col>6</xdr:col>
      <xdr:colOff>38100</xdr:colOff>
      <xdr:row>78</xdr:row>
      <xdr:rowOff>55950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47077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164046</xdr:rowOff>
    </xdr:from>
    <xdr:to>
      <xdr:col>24</xdr:col>
      <xdr:colOff>63500</xdr:colOff>
      <xdr:row>96</xdr:row>
      <xdr:rowOff>119218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5594546"/>
          <a:ext cx="838200" cy="98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32372</xdr:rowOff>
    </xdr:from>
    <xdr:to>
      <xdr:col>19</xdr:col>
      <xdr:colOff>177800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462872"/>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14338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47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32372</xdr:rowOff>
    </xdr:from>
    <xdr:to>
      <xdr:col>15</xdr:col>
      <xdr:colOff>50800</xdr:colOff>
      <xdr:row>97</xdr:row>
      <xdr:rowOff>97980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462872"/>
          <a:ext cx="889000" cy="126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41130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97980</xdr:rowOff>
    </xdr:from>
    <xdr:to>
      <xdr:col>10</xdr:col>
      <xdr:colOff>114300</xdr:colOff>
      <xdr:row>97</xdr:row>
      <xdr:rowOff>129344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28630"/>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120447</xdr:rowOff>
    </xdr:from>
    <xdr:to>
      <xdr:col>10</xdr:col>
      <xdr:colOff>165100</xdr:colOff>
      <xdr:row>97</xdr:row>
      <xdr:rowOff>50597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67124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145112</xdr:rowOff>
    </xdr:from>
    <xdr:to>
      <xdr:col>6</xdr:col>
      <xdr:colOff>38100</xdr:colOff>
      <xdr:row>97</xdr:row>
      <xdr:rowOff>75262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91789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68418</xdr:rowOff>
    </xdr:from>
    <xdr:to>
      <xdr:col>24</xdr:col>
      <xdr:colOff>114300</xdr:colOff>
      <xdr:row>96</xdr:row>
      <xdr:rowOff>170018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52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46845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113246</xdr:rowOff>
    </xdr:from>
    <xdr:to>
      <xdr:col>20</xdr:col>
      <xdr:colOff>38100</xdr:colOff>
      <xdr:row>91</xdr:row>
      <xdr:rowOff>43396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55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59923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53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153022</xdr:rowOff>
    </xdr:from>
    <xdr:to>
      <xdr:col>15</xdr:col>
      <xdr:colOff>101600</xdr:colOff>
      <xdr:row>90</xdr:row>
      <xdr:rowOff>83172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4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99699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1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47180</xdr:rowOff>
    </xdr:from>
    <xdr:to>
      <xdr:col>10</xdr:col>
      <xdr:colOff>165100</xdr:colOff>
      <xdr:row>97</xdr:row>
      <xdr:rowOff>148780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139907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78544</xdr:rowOff>
    </xdr:from>
    <xdr:to>
      <xdr:col>6</xdr:col>
      <xdr:colOff>38100</xdr:colOff>
      <xdr:row>98</xdr:row>
      <xdr:rowOff>8694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7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171271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0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149987</xdr:rowOff>
    </xdr:from>
    <xdr:to>
      <xdr:col>55</xdr:col>
      <xdr:colOff>0</xdr:colOff>
      <xdr:row>38</xdr:row>
      <xdr:rowOff>150368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66508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149987</xdr:rowOff>
    </xdr:from>
    <xdr:to>
      <xdr:col>50</xdr:col>
      <xdr:colOff>114300</xdr:colOff>
      <xdr:row>38</xdr:row>
      <xdr:rowOff>150368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6650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150368</xdr:rowOff>
    </xdr:from>
    <xdr:to>
      <xdr:col>45</xdr:col>
      <xdr:colOff>177800</xdr:colOff>
      <xdr:row>38</xdr:row>
      <xdr:rowOff>150368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66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150368</xdr:rowOff>
    </xdr:from>
    <xdr:to>
      <xdr:col>41</xdr:col>
      <xdr:colOff>50800</xdr:colOff>
      <xdr:row>38</xdr:row>
      <xdr:rowOff>151130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6654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99568</xdr:rowOff>
    </xdr:from>
    <xdr:to>
      <xdr:col>55</xdr:col>
      <xdr:colOff>50800</xdr:colOff>
      <xdr:row>39</xdr:row>
      <xdr:rowOff>29718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14495</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2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99187</xdr:rowOff>
    </xdr:from>
    <xdr:to>
      <xdr:col>50</xdr:col>
      <xdr:colOff>165100</xdr:colOff>
      <xdr:row>39</xdr:row>
      <xdr:rowOff>29337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20464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99568</xdr:rowOff>
    </xdr:from>
    <xdr:to>
      <xdr:col>46</xdr:col>
      <xdr:colOff>38100</xdr:colOff>
      <xdr:row>39</xdr:row>
      <xdr:rowOff>29718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20845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99568</xdr:rowOff>
    </xdr:from>
    <xdr:to>
      <xdr:col>41</xdr:col>
      <xdr:colOff>101600</xdr:colOff>
      <xdr:row>39</xdr:row>
      <xdr:rowOff>29718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20845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100330</xdr:rowOff>
    </xdr:from>
    <xdr:to>
      <xdr:col>36</xdr:col>
      <xdr:colOff>165100</xdr:colOff>
      <xdr:row>39</xdr:row>
      <xdr:rowOff>30480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21607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08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30429</xdr:rowOff>
    </xdr:from>
    <xdr:to>
      <xdr:col>55</xdr:col>
      <xdr:colOff>0</xdr:colOff>
      <xdr:row>58</xdr:row>
      <xdr:rowOff>30886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97452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30429</xdr:rowOff>
    </xdr:from>
    <xdr:to>
      <xdr:col>50</xdr:col>
      <xdr:colOff>114300</xdr:colOff>
      <xdr:row>58</xdr:row>
      <xdr:rowOff>35275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974529"/>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27915</xdr:rowOff>
    </xdr:from>
    <xdr:to>
      <xdr:col>45</xdr:col>
      <xdr:colOff>177800</xdr:colOff>
      <xdr:row>58</xdr:row>
      <xdr:rowOff>35275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7861300" y="9972015"/>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27915</xdr:rowOff>
    </xdr:from>
    <xdr:to>
      <xdr:col>41</xdr:col>
      <xdr:colOff>50800</xdr:colOff>
      <xdr:row>58</xdr:row>
      <xdr:rowOff>33172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6972300" y="997201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151536</xdr:rowOff>
    </xdr:from>
    <xdr:to>
      <xdr:col>55</xdr:col>
      <xdr:colOff>50800</xdr:colOff>
      <xdr:row>58</xdr:row>
      <xdr:rowOff>81686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66463</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3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151079</xdr:rowOff>
    </xdr:from>
    <xdr:to>
      <xdr:col>50</xdr:col>
      <xdr:colOff>165100</xdr:colOff>
      <xdr:row>58</xdr:row>
      <xdr:rowOff>81229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72356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155925</xdr:rowOff>
    </xdr:from>
    <xdr:to>
      <xdr:col>46</xdr:col>
      <xdr:colOff>38100</xdr:colOff>
      <xdr:row>58</xdr:row>
      <xdr:rowOff>86075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77202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148565</xdr:rowOff>
    </xdr:from>
    <xdr:to>
      <xdr:col>41</xdr:col>
      <xdr:colOff>101600</xdr:colOff>
      <xdr:row>58</xdr:row>
      <xdr:rowOff>78715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69842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1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153822</xdr:rowOff>
    </xdr:from>
    <xdr:to>
      <xdr:col>36</xdr:col>
      <xdr:colOff>165100</xdr:colOff>
      <xdr:row>58</xdr:row>
      <xdr:rowOff>83972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75099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1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143377</xdr:rowOff>
    </xdr:from>
    <xdr:to>
      <xdr:col>55</xdr:col>
      <xdr:colOff>0</xdr:colOff>
      <xdr:row>78</xdr:row>
      <xdr:rowOff>160713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16477"/>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142539</xdr:rowOff>
    </xdr:from>
    <xdr:to>
      <xdr:col>50</xdr:col>
      <xdr:colOff>114300</xdr:colOff>
      <xdr:row>78</xdr:row>
      <xdr:rowOff>143377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515639"/>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136880</xdr:rowOff>
    </xdr:from>
    <xdr:to>
      <xdr:col>45</xdr:col>
      <xdr:colOff>177800</xdr:colOff>
      <xdr:row>78</xdr:row>
      <xdr:rowOff>142539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509980"/>
          <a:ext cx="889000" cy="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136880</xdr:rowOff>
    </xdr:from>
    <xdr:to>
      <xdr:col>41</xdr:col>
      <xdr:colOff>50800</xdr:colOff>
      <xdr:row>78</xdr:row>
      <xdr:rowOff>154617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3509980"/>
          <a:ext cx="889000" cy="1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109913</xdr:rowOff>
    </xdr:from>
    <xdr:to>
      <xdr:col>55</xdr:col>
      <xdr:colOff>50800</xdr:colOff>
      <xdr:row>79</xdr:row>
      <xdr:rowOff>40063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8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24840</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9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92577</xdr:rowOff>
    </xdr:from>
    <xdr:to>
      <xdr:col>50</xdr:col>
      <xdr:colOff>165100</xdr:colOff>
      <xdr:row>79</xdr:row>
      <xdr:rowOff>22727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6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13854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5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91739</xdr:rowOff>
    </xdr:from>
    <xdr:to>
      <xdr:col>46</xdr:col>
      <xdr:colOff>38100</xdr:colOff>
      <xdr:row>79</xdr:row>
      <xdr:rowOff>21889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6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13016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5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86080</xdr:rowOff>
    </xdr:from>
    <xdr:to>
      <xdr:col>41</xdr:col>
      <xdr:colOff>101600</xdr:colOff>
      <xdr:row>79</xdr:row>
      <xdr:rowOff>16230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5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7357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103817</xdr:rowOff>
    </xdr:from>
    <xdr:to>
      <xdr:col>36</xdr:col>
      <xdr:colOff>165100</xdr:colOff>
      <xdr:row>79</xdr:row>
      <xdr:rowOff>33967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25094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6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68656</xdr:rowOff>
    </xdr:from>
    <xdr:to>
      <xdr:col>55</xdr:col>
      <xdr:colOff>0</xdr:colOff>
      <xdr:row>97</xdr:row>
      <xdr:rowOff>122010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99306"/>
          <a:ext cx="838200" cy="5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68656</xdr:rowOff>
    </xdr:from>
    <xdr:to>
      <xdr:col>50</xdr:col>
      <xdr:colOff>114300</xdr:colOff>
      <xdr:row>97</xdr:row>
      <xdr:rowOff>137757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99306"/>
          <a:ext cx="889000" cy="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85471</xdr:rowOff>
    </xdr:from>
    <xdr:to>
      <xdr:col>45</xdr:col>
      <xdr:colOff>177800</xdr:colOff>
      <xdr:row>97</xdr:row>
      <xdr:rowOff>137757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16121"/>
          <a:ext cx="889000" cy="5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85471</xdr:rowOff>
    </xdr:from>
    <xdr:to>
      <xdr:col>41</xdr:col>
      <xdr:colOff>50800</xdr:colOff>
      <xdr:row>97</xdr:row>
      <xdr:rowOff>119748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716121"/>
          <a:ext cx="889000" cy="3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71210</xdr:rowOff>
    </xdr:from>
    <xdr:to>
      <xdr:col>55</xdr:col>
      <xdr:colOff>50800</xdr:colOff>
      <xdr:row>98</xdr:row>
      <xdr:rowOff>1360</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7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157587</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6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17856</xdr:rowOff>
    </xdr:from>
    <xdr:to>
      <xdr:col>50</xdr:col>
      <xdr:colOff>165100</xdr:colOff>
      <xdr:row>97</xdr:row>
      <xdr:rowOff>119456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110583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7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86957</xdr:rowOff>
    </xdr:from>
    <xdr:to>
      <xdr:col>46</xdr:col>
      <xdr:colOff>38100</xdr:colOff>
      <xdr:row>98</xdr:row>
      <xdr:rowOff>17107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34671</xdr:rowOff>
    </xdr:from>
    <xdr:to>
      <xdr:col>41</xdr:col>
      <xdr:colOff>101600</xdr:colOff>
      <xdr:row>97</xdr:row>
      <xdr:rowOff>136271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127398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5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68948</xdr:rowOff>
    </xdr:from>
    <xdr:to>
      <xdr:col>36</xdr:col>
      <xdr:colOff>165100</xdr:colOff>
      <xdr:row>97</xdr:row>
      <xdr:rowOff>170548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6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161675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7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131445</xdr:rowOff>
    </xdr:from>
    <xdr:to>
      <xdr:col>85</xdr:col>
      <xdr:colOff>127000</xdr:colOff>
      <xdr:row>36</xdr:row>
      <xdr:rowOff>89154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32195"/>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89154</xdr:rowOff>
    </xdr:from>
    <xdr:to>
      <xdr:col>81</xdr:col>
      <xdr:colOff>50800</xdr:colOff>
      <xdr:row>36</xdr:row>
      <xdr:rowOff>97282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61354"/>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75565</xdr:rowOff>
    </xdr:from>
    <xdr:to>
      <xdr:col>76</xdr:col>
      <xdr:colOff>114300</xdr:colOff>
      <xdr:row>36</xdr:row>
      <xdr:rowOff>97282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4776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75565</xdr:rowOff>
    </xdr:from>
    <xdr:to>
      <xdr:col>71</xdr:col>
      <xdr:colOff>177800</xdr:colOff>
      <xdr:row>36</xdr:row>
      <xdr:rowOff>97028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47765"/>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80645</xdr:rowOff>
    </xdr:from>
    <xdr:to>
      <xdr:col>85</xdr:col>
      <xdr:colOff>177800</xdr:colOff>
      <xdr:row>36</xdr:row>
      <xdr:rowOff>10795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59072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38354</xdr:rowOff>
    </xdr:from>
    <xdr:to>
      <xdr:col>81</xdr:col>
      <xdr:colOff>101600</xdr:colOff>
      <xdr:row>36</xdr:row>
      <xdr:rowOff>139954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131081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46482</xdr:rowOff>
    </xdr:from>
    <xdr:to>
      <xdr:col>76</xdr:col>
      <xdr:colOff>165100</xdr:colOff>
      <xdr:row>36</xdr:row>
      <xdr:rowOff>148082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139209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3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24765</xdr:rowOff>
    </xdr:from>
    <xdr:to>
      <xdr:col>72</xdr:col>
      <xdr:colOff>38100</xdr:colOff>
      <xdr:row>36</xdr:row>
      <xdr:rowOff>126365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117492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46228</xdr:rowOff>
    </xdr:from>
    <xdr:to>
      <xdr:col>67</xdr:col>
      <xdr:colOff>101600</xdr:colOff>
      <xdr:row>36</xdr:row>
      <xdr:rowOff>147828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138955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35935</xdr:rowOff>
    </xdr:from>
    <xdr:to>
      <xdr:col>85</xdr:col>
      <xdr:colOff>127000</xdr:colOff>
      <xdr:row>57</xdr:row>
      <xdr:rowOff>128308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08585"/>
          <a:ext cx="838200" cy="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81483</xdr:rowOff>
    </xdr:from>
    <xdr:to>
      <xdr:col>81</xdr:col>
      <xdr:colOff>50800</xdr:colOff>
      <xdr:row>57</xdr:row>
      <xdr:rowOff>128308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5413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81483</xdr:rowOff>
    </xdr:from>
    <xdr:to>
      <xdr:col>76</xdr:col>
      <xdr:colOff>114300</xdr:colOff>
      <xdr:row>57</xdr:row>
      <xdr:rowOff>95009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54133"/>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95009</xdr:rowOff>
    </xdr:from>
    <xdr:to>
      <xdr:col>71</xdr:col>
      <xdr:colOff>177800</xdr:colOff>
      <xdr:row>58</xdr:row>
      <xdr:rowOff>24771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67659"/>
          <a:ext cx="889000" cy="10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156585</xdr:rowOff>
    </xdr:from>
    <xdr:to>
      <xdr:col>85</xdr:col>
      <xdr:colOff>177800</xdr:colOff>
      <xdr:row>57</xdr:row>
      <xdr:rowOff>86735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135012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77508</xdr:rowOff>
    </xdr:from>
    <xdr:to>
      <xdr:col>81</xdr:col>
      <xdr:colOff>101600</xdr:colOff>
      <xdr:row>58</xdr:row>
      <xdr:rowOff>7658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170235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30683</xdr:rowOff>
    </xdr:from>
    <xdr:to>
      <xdr:col>76</xdr:col>
      <xdr:colOff>165100</xdr:colOff>
      <xdr:row>57</xdr:row>
      <xdr:rowOff>132283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123410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9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44209</xdr:rowOff>
    </xdr:from>
    <xdr:to>
      <xdr:col>72</xdr:col>
      <xdr:colOff>38100</xdr:colOff>
      <xdr:row>57</xdr:row>
      <xdr:rowOff>145809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136936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145421</xdr:rowOff>
    </xdr:from>
    <xdr:to>
      <xdr:col>67</xdr:col>
      <xdr:colOff>101600</xdr:colOff>
      <xdr:row>58</xdr:row>
      <xdr:rowOff>75571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66698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89953</xdr:rowOff>
    </xdr:from>
    <xdr:to>
      <xdr:col>85</xdr:col>
      <xdr:colOff>127000</xdr:colOff>
      <xdr:row>79</xdr:row>
      <xdr:rowOff>90170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634503"/>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90170</xdr:rowOff>
    </xdr:from>
    <xdr:to>
      <xdr:col>81</xdr:col>
      <xdr:colOff>50800</xdr:colOff>
      <xdr:row>79</xdr:row>
      <xdr:rowOff>96157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63472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94524</xdr:rowOff>
    </xdr:from>
    <xdr:to>
      <xdr:col>76</xdr:col>
      <xdr:colOff>114300</xdr:colOff>
      <xdr:row>79</xdr:row>
      <xdr:rowOff>96157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6390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61432</xdr:rowOff>
    </xdr:from>
    <xdr:to>
      <xdr:col>71</xdr:col>
      <xdr:colOff>177800</xdr:colOff>
      <xdr:row>79</xdr:row>
      <xdr:rowOff>94524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605982"/>
          <a:ext cx="889000" cy="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39153</xdr:rowOff>
    </xdr:from>
    <xdr:to>
      <xdr:col>85</xdr:col>
      <xdr:colOff>177800</xdr:colOff>
      <xdr:row>79</xdr:row>
      <xdr:rowOff>140753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125530</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986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39370</xdr:rowOff>
    </xdr:from>
    <xdr:to>
      <xdr:col>81</xdr:col>
      <xdr:colOff>101600</xdr:colOff>
      <xdr:row>79</xdr:row>
      <xdr:rowOff>140970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132097</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76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45357</xdr:rowOff>
    </xdr:from>
    <xdr:to>
      <xdr:col>76</xdr:col>
      <xdr:colOff>165100</xdr:colOff>
      <xdr:row>79</xdr:row>
      <xdr:rowOff>146957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138084</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682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43724</xdr:rowOff>
    </xdr:from>
    <xdr:to>
      <xdr:col>72</xdr:col>
      <xdr:colOff>38100</xdr:colOff>
      <xdr:row>79</xdr:row>
      <xdr:rowOff>145324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8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136451</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681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10632</xdr:rowOff>
    </xdr:from>
    <xdr:to>
      <xdr:col>67</xdr:col>
      <xdr:colOff>101600</xdr:colOff>
      <xdr:row>79</xdr:row>
      <xdr:rowOff>112232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103359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94895</xdr:rowOff>
    </xdr:from>
    <xdr:to>
      <xdr:col>85</xdr:col>
      <xdr:colOff>127000</xdr:colOff>
      <xdr:row>96</xdr:row>
      <xdr:rowOff>103448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54095"/>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94895</xdr:rowOff>
    </xdr:from>
    <xdr:to>
      <xdr:col>81</xdr:col>
      <xdr:colOff>50800</xdr:colOff>
      <xdr:row>96</xdr:row>
      <xdr:rowOff>99067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54095"/>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99067</xdr:rowOff>
    </xdr:from>
    <xdr:to>
      <xdr:col>76</xdr:col>
      <xdr:colOff>114300</xdr:colOff>
      <xdr:row>96</xdr:row>
      <xdr:rowOff>108496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826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108496</xdr:rowOff>
    </xdr:from>
    <xdr:to>
      <xdr:col>71</xdr:col>
      <xdr:colOff>177800</xdr:colOff>
      <xdr:row>96</xdr:row>
      <xdr:rowOff>114669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6769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52648</xdr:rowOff>
    </xdr:from>
    <xdr:to>
      <xdr:col>85</xdr:col>
      <xdr:colOff>177800</xdr:colOff>
      <xdr:row>96</xdr:row>
      <xdr:rowOff>154248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31075</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44095</xdr:rowOff>
    </xdr:from>
    <xdr:to>
      <xdr:col>81</xdr:col>
      <xdr:colOff>101600</xdr:colOff>
      <xdr:row>96</xdr:row>
      <xdr:rowOff>145695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136822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59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48267</xdr:rowOff>
    </xdr:from>
    <xdr:to>
      <xdr:col>76</xdr:col>
      <xdr:colOff>165100</xdr:colOff>
      <xdr:row>96</xdr:row>
      <xdr:rowOff>149867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140994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0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57696</xdr:rowOff>
    </xdr:from>
    <xdr:to>
      <xdr:col>72</xdr:col>
      <xdr:colOff>38100</xdr:colOff>
      <xdr:row>96</xdr:row>
      <xdr:rowOff>159296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150423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0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63869</xdr:rowOff>
    </xdr:from>
    <xdr:to>
      <xdr:col>67</xdr:col>
      <xdr:colOff>101600</xdr:colOff>
      <xdr:row>96</xdr:row>
      <xdr:rowOff>165469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156596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目的別については、</a:t>
          </a:r>
          <a:r>
            <a:rPr kumimoji="1" lang="ja-JP" altLang="en-US" sz="1100">
              <a:solidFill>
                <a:schemeClr val="dk1"/>
              </a:solidFill>
              <a:effectLst/>
              <a:latin typeface="+mn-lt"/>
              <a:ea typeface="+mn-ea"/>
              <a:cs typeface="+mn-cs"/>
            </a:rPr>
            <a:t>全</a:t>
          </a:r>
          <a:r>
            <a:rPr kumimoji="1" lang="ja-JP" altLang="ja-JP" sz="1100">
              <a:solidFill>
                <a:schemeClr val="dk1"/>
              </a:solidFill>
              <a:effectLst/>
              <a:latin typeface="+mn-lt"/>
              <a:ea typeface="+mn-ea"/>
              <a:cs typeface="+mn-cs"/>
            </a:rPr>
            <a:t>費目において他の類似団体平均を下回った。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衛生費は、新クリーンセンターの新廃棄物処理施設建設工事完了により工事費が減少したこと等により、対前年度比５４．４％の減額となった。</a:t>
          </a:r>
          <a:endParaRPr lang="ja-JP" altLang="ja-JP" sz="1400">
            <a:effectLst/>
          </a:endParaRPr>
        </a:p>
        <a:p>
          <a:r>
            <a:rPr kumimoji="1" lang="ja-JP" altLang="ja-JP" sz="1100">
              <a:solidFill>
                <a:schemeClr val="dk1"/>
              </a:solidFill>
              <a:effectLst/>
              <a:latin typeface="+mn-lt"/>
              <a:ea typeface="+mn-ea"/>
              <a:cs typeface="+mn-cs"/>
            </a:rPr>
            <a:t>土木費は、物件補償費や用地取得費が減少したこと等により、対前年度比１６．５％の減額となった。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教育費は、学校給食費第３子以降無償化補助金の増加等により、対前年比１４．７％の増額となった。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消防ポンプ自動車の購入費の増加</a:t>
          </a:r>
          <a:r>
            <a:rPr kumimoji="1" lang="ja-JP" altLang="ja-JP" sz="1100">
              <a:solidFill>
                <a:schemeClr val="dk1"/>
              </a:solidFill>
              <a:effectLst/>
              <a:latin typeface="+mn-lt"/>
              <a:ea typeface="+mn-ea"/>
              <a:cs typeface="+mn-cs"/>
            </a:rPr>
            <a:t>等により、対前年度比</a:t>
          </a:r>
          <a:r>
            <a:rPr kumimoji="1" lang="ja-JP" altLang="en-US" sz="1100">
              <a:solidFill>
                <a:schemeClr val="dk1"/>
              </a:solidFill>
              <a:effectLst/>
              <a:latin typeface="+mn-lt"/>
              <a:ea typeface="+mn-ea"/>
              <a:cs typeface="+mn-cs"/>
            </a:rPr>
            <a:t>８．３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財政調整基金は、中長期的な見通しのもとに、前年度繰越金を積極的に積み立てている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３月補正での繰戻し額が例年より少なかったことにより</a:t>
          </a:r>
          <a:r>
            <a:rPr kumimoji="1" lang="ja-JP" altLang="ja-JP" sz="1100">
              <a:solidFill>
                <a:schemeClr val="dk1"/>
              </a:solidFill>
              <a:effectLst/>
              <a:latin typeface="+mn-lt"/>
              <a:ea typeface="+mn-ea"/>
              <a:cs typeface="+mn-cs"/>
            </a:rPr>
            <a:t>、残高は前年度に比べて</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実質収支額は、翌年度に繰り越すべき財源が前年度に比べて約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千万円減少したものの、歳入歳出差引額が約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億円減少したことなどにより、約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千万円の減額となった。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千葉県我孫子市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分母である標準財政規模が前年度に比べ約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し、分子である連結実質黒字（資金余剰）額が前年度に比べ約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千万円減少した。結果として連結実質黒字比率は、前年度に比べ</a:t>
          </a:r>
          <a:r>
            <a:rPr kumimoji="1" lang="ja-JP" altLang="en-US" sz="1100">
              <a:solidFill>
                <a:schemeClr val="dk1"/>
              </a:solidFill>
              <a:effectLst/>
              <a:latin typeface="+mn-lt"/>
              <a:ea typeface="+mn-ea"/>
              <a:cs typeface="+mn-cs"/>
            </a:rPr>
            <a:t>１．２４</a:t>
          </a:r>
          <a:r>
            <a:rPr kumimoji="1" lang="ja-JP" altLang="ja-JP" sz="1100">
              <a:solidFill>
                <a:schemeClr val="dk1"/>
              </a:solidFill>
              <a:effectLst/>
              <a:latin typeface="+mn-lt"/>
              <a:ea typeface="+mn-ea"/>
              <a:cs typeface="+mn-cs"/>
            </a:rPr>
            <a:t>％黒字幅が縮小した。</a:t>
          </a:r>
          <a:endParaRPr lang="ja-JP" altLang="ja-JP" sz="1400">
            <a:effectLst/>
          </a:endParaRPr>
        </a:p>
        <a:p>
          <a:r>
            <a:rPr kumimoji="1" lang="ja-JP" altLang="ja-JP" sz="1100">
              <a:solidFill>
                <a:schemeClr val="dk1"/>
              </a:solidFill>
              <a:effectLst/>
              <a:latin typeface="+mn-lt"/>
              <a:ea typeface="+mn-ea"/>
              <a:cs typeface="+mn-cs"/>
            </a:rPr>
            <a:t>　一般会計における実質黒字比率は、</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％黒字幅が縮小した。主な要因は、分母である標準財政規模が前年度に比べ約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し、分子である実質黒字額のうち、翌年度に繰り越すべき財源が前年度に比べて約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千万円減少したものの、歳入歳出差引額が約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億円減少したことなどにより、約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千万円の減額となったことによるものである。</a:t>
          </a:r>
          <a:endParaRPr lang="ja-JP" altLang="ja-JP" sz="1400">
            <a:effectLst/>
          </a:endParaRPr>
        </a:p>
        <a:p>
          <a:r>
            <a:rPr kumimoji="1" lang="ja-JP" altLang="ja-JP" sz="1100">
              <a:solidFill>
                <a:schemeClr val="dk1"/>
              </a:solidFill>
              <a:effectLst/>
              <a:latin typeface="+mn-lt"/>
              <a:ea typeface="+mn-ea"/>
              <a:cs typeface="+mn-cs"/>
            </a:rPr>
            <a:t>　また、一般会計を除く連結実質黒字額については、黒字幅が増加した。主な要因は、</a:t>
          </a:r>
          <a:r>
            <a:rPr kumimoji="1" lang="ja-JP" altLang="en-US" sz="1100">
              <a:solidFill>
                <a:schemeClr val="dk1"/>
              </a:solidFill>
              <a:effectLst/>
              <a:latin typeface="+mn-lt"/>
              <a:ea typeface="+mn-ea"/>
              <a:cs typeface="+mn-cs"/>
            </a:rPr>
            <a:t>下水道事業会計において未収金・前払金の残高が減少したことや、水道事業会計において企業債の借入や工事繰越に伴い資金不足・剰余額が増加したことなどによるものである。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46338321</v>
      </c>
      <c r="BO4" s="358"/>
      <c r="BP4" s="358"/>
      <c r="BQ4" s="358"/>
      <c r="BR4" s="358"/>
      <c r="BS4" s="358"/>
      <c r="BT4" s="358"/>
      <c r="BU4" s="359"/>
      <c r="BV4" s="357">
        <v>51818326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2.8</v>
      </c>
      <c r="CU4" s="364"/>
      <c r="CV4" s="364"/>
      <c r="CW4" s="364"/>
      <c r="CX4" s="364"/>
      <c r="CY4" s="364"/>
      <c r="CZ4" s="364"/>
      <c r="DA4" s="365"/>
      <c r="DB4" s="363">
        <v>4.5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45514158</v>
      </c>
      <c r="BO5" s="395"/>
      <c r="BP5" s="395"/>
      <c r="BQ5" s="395"/>
      <c r="BR5" s="395"/>
      <c r="BS5" s="395"/>
      <c r="BT5" s="395"/>
      <c r="BU5" s="396"/>
      <c r="BV5" s="394">
        <v>50491549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95.3</v>
      </c>
      <c r="CU5" s="392"/>
      <c r="CV5" s="392"/>
      <c r="CW5" s="392"/>
      <c r="CX5" s="392"/>
      <c r="CY5" s="392"/>
      <c r="CZ5" s="392"/>
      <c r="DA5" s="393"/>
      <c r="DB5" s="391">
        <v>92.9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824163</v>
      </c>
      <c r="BO6" s="395"/>
      <c r="BP6" s="395"/>
      <c r="BQ6" s="395"/>
      <c r="BR6" s="395"/>
      <c r="BS6" s="395"/>
      <c r="BT6" s="395"/>
      <c r="BU6" s="396"/>
      <c r="BV6" s="394">
        <v>1326777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96.3</v>
      </c>
      <c r="CU6" s="432"/>
      <c r="CV6" s="432"/>
      <c r="CW6" s="432"/>
      <c r="CX6" s="432"/>
      <c r="CY6" s="432"/>
      <c r="CZ6" s="432"/>
      <c r="DA6" s="433"/>
      <c r="DB6" s="431">
        <v>95.3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103315</v>
      </c>
      <c r="BO7" s="395"/>
      <c r="BP7" s="395"/>
      <c r="BQ7" s="395"/>
      <c r="BR7" s="395"/>
      <c r="BS7" s="395"/>
      <c r="BT7" s="395"/>
      <c r="BU7" s="396"/>
      <c r="BV7" s="394">
        <v>189302</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26028552</v>
      </c>
      <c r="CU7" s="395"/>
      <c r="CV7" s="395"/>
      <c r="CW7" s="395"/>
      <c r="CX7" s="395"/>
      <c r="CY7" s="395"/>
      <c r="CZ7" s="395"/>
      <c r="DA7" s="396"/>
      <c r="DB7" s="394">
        <v>25470943</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720848</v>
      </c>
      <c r="BO8" s="395"/>
      <c r="BP8" s="395"/>
      <c r="BQ8" s="395"/>
      <c r="BR8" s="395"/>
      <c r="BS8" s="395"/>
      <c r="BT8" s="395"/>
      <c r="BU8" s="396"/>
      <c r="BV8" s="394">
        <v>1137475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0.74</v>
      </c>
      <c r="CU8" s="435"/>
      <c r="CV8" s="435"/>
      <c r="CW8" s="435"/>
      <c r="CX8" s="435"/>
      <c r="CY8" s="435"/>
      <c r="CZ8" s="435"/>
      <c r="DA8" s="436"/>
      <c r="DB8" s="434">
        <v>0.77</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130510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-416627</v>
      </c>
      <c r="BO9" s="395"/>
      <c r="BP9" s="395"/>
      <c r="BQ9" s="395"/>
      <c r="BR9" s="395"/>
      <c r="BS9" s="395"/>
      <c r="BT9" s="395"/>
      <c r="BU9" s="396"/>
      <c r="BV9" s="394">
        <v>-338585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9.6999999999999993</v>
      </c>
      <c r="CU9" s="392"/>
      <c r="CV9" s="392"/>
      <c r="CW9" s="392"/>
      <c r="CX9" s="392"/>
      <c r="CY9" s="392"/>
      <c r="CZ9" s="392"/>
      <c r="DA9" s="393"/>
      <c r="DB9" s="391">
        <v>10.3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131606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584000</v>
      </c>
      <c r="BO10" s="395"/>
      <c r="BP10" s="395"/>
      <c r="BQ10" s="395"/>
      <c r="BR10" s="395"/>
      <c r="BS10" s="395"/>
      <c r="BT10" s="395"/>
      <c r="BU10" s="396"/>
      <c r="BV10" s="394">
        <v>950000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131286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856000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128419</v>
      </c>
      <c r="S13" s="479"/>
      <c r="T13" s="479"/>
      <c r="U13" s="479"/>
      <c r="V13" s="480"/>
      <c r="W13" s="410" t="s">
        <v>131</v>
      </c>
      <c r="X13" s="411"/>
      <c r="Y13" s="411"/>
      <c r="Z13" s="411"/>
      <c r="AA13" s="411"/>
      <c r="AB13" s="401"/>
      <c r="AC13" s="445">
        <v>684</v>
      </c>
      <c r="AD13" s="446"/>
      <c r="AE13" s="446"/>
      <c r="AF13" s="446"/>
      <c r="AG13" s="488"/>
      <c r="AH13" s="445">
        <v>781</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-688627</v>
      </c>
      <c r="BO13" s="395"/>
      <c r="BP13" s="395"/>
      <c r="BQ13" s="395"/>
      <c r="BR13" s="395"/>
      <c r="BS13" s="395"/>
      <c r="BT13" s="395"/>
      <c r="BU13" s="396"/>
      <c r="BV13" s="394">
        <v>611415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v>
      </c>
      <c r="CU13" s="392"/>
      <c r="CV13" s="392"/>
      <c r="CW13" s="392"/>
      <c r="CX13" s="392"/>
      <c r="CY13" s="392"/>
      <c r="CZ13" s="392"/>
      <c r="DA13" s="393"/>
      <c r="DB13" s="391">
        <v>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130964</v>
      </c>
      <c r="S14" s="479"/>
      <c r="T14" s="479"/>
      <c r="U14" s="479"/>
      <c r="V14" s="480"/>
      <c r="W14" s="384"/>
      <c r="X14" s="385"/>
      <c r="Y14" s="385"/>
      <c r="Z14" s="385"/>
      <c r="AA14" s="385"/>
      <c r="AB14" s="374"/>
      <c r="AC14" s="481">
        <v>1.3</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128723</v>
      </c>
      <c r="S15" s="479"/>
      <c r="T15" s="479"/>
      <c r="U15" s="479"/>
      <c r="V15" s="480"/>
      <c r="W15" s="410" t="s">
        <v>137</v>
      </c>
      <c r="X15" s="411"/>
      <c r="Y15" s="411"/>
      <c r="Z15" s="411"/>
      <c r="AA15" s="411"/>
      <c r="AB15" s="401"/>
      <c r="AC15" s="445">
        <v>8479</v>
      </c>
      <c r="AD15" s="446"/>
      <c r="AE15" s="446"/>
      <c r="AF15" s="446"/>
      <c r="AG15" s="488"/>
      <c r="AH15" s="445">
        <v>10160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15822250</v>
      </c>
      <c r="BO15" s="358"/>
      <c r="BP15" s="358"/>
      <c r="BQ15" s="358"/>
      <c r="BR15" s="358"/>
      <c r="BS15" s="358"/>
      <c r="BT15" s="358"/>
      <c r="BU15" s="359"/>
      <c r="BV15" s="357">
        <v>15315864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16.2</v>
      </c>
      <c r="AD16" s="482"/>
      <c r="AE16" s="482"/>
      <c r="AF16" s="482"/>
      <c r="AG16" s="483"/>
      <c r="AH16" s="481">
        <v>18.3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21516843</v>
      </c>
      <c r="BO16" s="395"/>
      <c r="BP16" s="395"/>
      <c r="BQ16" s="395"/>
      <c r="BR16" s="395"/>
      <c r="BS16" s="395"/>
      <c r="BT16" s="395"/>
      <c r="BU16" s="396"/>
      <c r="BV16" s="394">
        <v>20724688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43266</v>
      </c>
      <c r="AD17" s="446"/>
      <c r="AE17" s="446"/>
      <c r="AF17" s="446"/>
      <c r="AG17" s="488"/>
      <c r="AH17" s="445">
        <v>44537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20056399</v>
      </c>
      <c r="BO17" s="395"/>
      <c r="BP17" s="395"/>
      <c r="BQ17" s="395"/>
      <c r="BR17" s="395"/>
      <c r="BS17" s="395"/>
      <c r="BT17" s="395"/>
      <c r="BU17" s="396"/>
      <c r="BV17" s="394">
        <v>19403898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43.15</v>
      </c>
      <c r="M18" s="518"/>
      <c r="N18" s="518"/>
      <c r="O18" s="518"/>
      <c r="P18" s="518"/>
      <c r="Q18" s="518"/>
      <c r="R18" s="519"/>
      <c r="S18" s="519"/>
      <c r="T18" s="519"/>
      <c r="U18" s="519"/>
      <c r="V18" s="520"/>
      <c r="W18" s="412"/>
      <c r="X18" s="413"/>
      <c r="Y18" s="413"/>
      <c r="Z18" s="413"/>
      <c r="AA18" s="413"/>
      <c r="AB18" s="404"/>
      <c r="AC18" s="521">
        <v>82.5</v>
      </c>
      <c r="AD18" s="522"/>
      <c r="AE18" s="522"/>
      <c r="AF18" s="522"/>
      <c r="AG18" s="523"/>
      <c r="AH18" s="521">
        <v>80.3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25104548</v>
      </c>
      <c r="BO18" s="395"/>
      <c r="BP18" s="395"/>
      <c r="BQ18" s="395"/>
      <c r="BR18" s="395"/>
      <c r="BS18" s="395"/>
      <c r="BT18" s="395"/>
      <c r="BU18" s="396"/>
      <c r="BV18" s="394">
        <v>24203108</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3025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32278662</v>
      </c>
      <c r="BO19" s="395"/>
      <c r="BP19" s="395"/>
      <c r="BQ19" s="395"/>
      <c r="BR19" s="395"/>
      <c r="BS19" s="395"/>
      <c r="BT19" s="395"/>
      <c r="BU19" s="396"/>
      <c r="BV19" s="394">
        <v>30732388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56311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32489481</v>
      </c>
      <c r="BO22" s="358"/>
      <c r="BP22" s="358"/>
      <c r="BQ22" s="358"/>
      <c r="BR22" s="358"/>
      <c r="BS22" s="358"/>
      <c r="BT22" s="358"/>
      <c r="BU22" s="359"/>
      <c r="BV22" s="357">
        <v>34237725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25219316</v>
      </c>
      <c r="BO23" s="395"/>
      <c r="BP23" s="395"/>
      <c r="BQ23" s="395"/>
      <c r="BR23" s="395"/>
      <c r="BS23" s="395"/>
      <c r="BT23" s="395"/>
      <c r="BU23" s="396"/>
      <c r="BV23" s="394">
        <v>26744665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8460</v>
      </c>
      <c r="R24" s="446"/>
      <c r="S24" s="446"/>
      <c r="T24" s="446"/>
      <c r="U24" s="446"/>
      <c r="V24" s="488"/>
      <c r="W24" s="540"/>
      <c r="X24" s="541"/>
      <c r="Y24" s="542"/>
      <c r="Z24" s="444" t="s">
        <v>162</v>
      </c>
      <c r="AA24" s="424"/>
      <c r="AB24" s="424"/>
      <c r="AC24" s="424"/>
      <c r="AD24" s="424"/>
      <c r="AE24" s="424"/>
      <c r="AF24" s="424"/>
      <c r="AG24" s="425"/>
      <c r="AH24" s="445">
        <v>793</v>
      </c>
      <c r="AI24" s="446"/>
      <c r="AJ24" s="446"/>
      <c r="AK24" s="446"/>
      <c r="AL24" s="488"/>
      <c r="AM24" s="445">
        <v>2451956</v>
      </c>
      <c r="AN24" s="446"/>
      <c r="AO24" s="446"/>
      <c r="AP24" s="446"/>
      <c r="AQ24" s="446"/>
      <c r="AR24" s="488"/>
      <c r="AS24" s="445">
        <v>3092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12994016</v>
      </c>
      <c r="BO24" s="395"/>
      <c r="BP24" s="395"/>
      <c r="BQ24" s="395"/>
      <c r="BR24" s="395"/>
      <c r="BS24" s="395"/>
      <c r="BT24" s="395"/>
      <c r="BU24" s="396"/>
      <c r="BV24" s="394">
        <v>13109829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7240</v>
      </c>
      <c r="R25" s="446"/>
      <c r="S25" s="446"/>
      <c r="T25" s="446"/>
      <c r="U25" s="446"/>
      <c r="V25" s="488"/>
      <c r="W25" s="540"/>
      <c r="X25" s="541"/>
      <c r="Y25" s="542"/>
      <c r="Z25" s="444" t="s">
        <v>165</v>
      </c>
      <c r="AA25" s="424"/>
      <c r="AB25" s="424"/>
      <c r="AC25" s="424"/>
      <c r="AD25" s="424"/>
      <c r="AE25" s="424"/>
      <c r="AF25" s="424"/>
      <c r="AG25" s="425"/>
      <c r="AH25" s="445">
        <v>159</v>
      </c>
      <c r="AI25" s="446"/>
      <c r="AJ25" s="446"/>
      <c r="AK25" s="446"/>
      <c r="AL25" s="488"/>
      <c r="AM25" s="445">
        <v>475887</v>
      </c>
      <c r="AN25" s="446"/>
      <c r="AO25" s="446"/>
      <c r="AP25" s="446"/>
      <c r="AQ25" s="446"/>
      <c r="AR25" s="488"/>
      <c r="AS25" s="445">
        <v>2993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23709379</v>
      </c>
      <c r="BO25" s="358"/>
      <c r="BP25" s="358"/>
      <c r="BQ25" s="358"/>
      <c r="BR25" s="358"/>
      <c r="BS25" s="358"/>
      <c r="BT25" s="358"/>
      <c r="BU25" s="359"/>
      <c r="BV25" s="357">
        <v>22815360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6620</v>
      </c>
      <c r="R26" s="446"/>
      <c r="S26" s="446"/>
      <c r="T26" s="446"/>
      <c r="U26" s="446"/>
      <c r="V26" s="488"/>
      <c r="W26" s="540"/>
      <c r="X26" s="541"/>
      <c r="Y26" s="542"/>
      <c r="Z26" s="444" t="s">
        <v>168</v>
      </c>
      <c r="AA26" s="546"/>
      <c r="AB26" s="546"/>
      <c r="AC26" s="546"/>
      <c r="AD26" s="546"/>
      <c r="AE26" s="546"/>
      <c r="AF26" s="546"/>
      <c r="AG26" s="547"/>
      <c r="AH26" s="445">
        <v>23</v>
      </c>
      <c r="AI26" s="446"/>
      <c r="AJ26" s="446"/>
      <c r="AK26" s="446"/>
      <c r="AL26" s="488"/>
      <c r="AM26" s="445">
        <v>83053</v>
      </c>
      <c r="AN26" s="446"/>
      <c r="AO26" s="446"/>
      <c r="AP26" s="446"/>
      <c r="AQ26" s="446"/>
      <c r="AR26" s="488"/>
      <c r="AS26" s="445">
        <v>3611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5300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26131</v>
      </c>
      <c r="AN27" s="446"/>
      <c r="AO27" s="446"/>
      <c r="AP27" s="446"/>
      <c r="AQ27" s="446"/>
      <c r="AR27" s="488"/>
      <c r="AS27" s="445">
        <v>3733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4700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3945000</v>
      </c>
      <c r="BO28" s="358"/>
      <c r="BP28" s="358"/>
      <c r="BQ28" s="358"/>
      <c r="BR28" s="358"/>
      <c r="BS28" s="358"/>
      <c r="BT28" s="358"/>
      <c r="BU28" s="359"/>
      <c r="BV28" s="357">
        <v>4217000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22</v>
      </c>
      <c r="M29" s="446"/>
      <c r="N29" s="446"/>
      <c r="O29" s="446"/>
      <c r="P29" s="488"/>
      <c r="Q29" s="445">
        <v>4400</v>
      </c>
      <c r="R29" s="446"/>
      <c r="S29" s="446"/>
      <c r="T29" s="446"/>
      <c r="U29" s="446"/>
      <c r="V29" s="488"/>
      <c r="W29" s="543"/>
      <c r="X29" s="544"/>
      <c r="Y29" s="545"/>
      <c r="Z29" s="444" t="s">
        <v>177</v>
      </c>
      <c r="AA29" s="424"/>
      <c r="AB29" s="424"/>
      <c r="AC29" s="424"/>
      <c r="AD29" s="424"/>
      <c r="AE29" s="424"/>
      <c r="AF29" s="424"/>
      <c r="AG29" s="425"/>
      <c r="AH29" s="445">
        <v>800</v>
      </c>
      <c r="AI29" s="446"/>
      <c r="AJ29" s="446"/>
      <c r="AK29" s="446"/>
      <c r="AL29" s="488"/>
      <c r="AM29" s="445">
        <v>2478087</v>
      </c>
      <c r="AN29" s="446"/>
      <c r="AO29" s="446"/>
      <c r="AP29" s="446"/>
      <c r="AQ29" s="446"/>
      <c r="AR29" s="488"/>
      <c r="AS29" s="445">
        <v>3098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1308100</v>
      </c>
      <c r="BO29" s="395"/>
      <c r="BP29" s="395"/>
      <c r="BQ29" s="395"/>
      <c r="BR29" s="395"/>
      <c r="BS29" s="395"/>
      <c r="BT29" s="395"/>
      <c r="BU29" s="396"/>
      <c r="BV29" s="394">
        <v>978700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3525951</v>
      </c>
      <c r="BO30" s="514"/>
      <c r="BP30" s="514"/>
      <c r="BQ30" s="514"/>
      <c r="BR30" s="514"/>
      <c r="BS30" s="514"/>
      <c r="BT30" s="514"/>
      <c r="BU30" s="515"/>
      <c r="BV30" s="513">
        <v>2703931</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我孫子市国民健康保険事業特別会計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我孫子市下水道事業会計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北千葉広域水道企業団１団体（水道用水供給事業会計）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我孫子市土地開発公社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我孫子市介護保険特別会計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我孫子市水道事業会計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東葛中部地区総合開発事務組合（一般会計）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我孫子市後期高齢者医療特別会計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千葉県市町村総合事務組合（一般会計）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千葉県市町村総合事務組合（千葉県自治会館管理運営特別会計）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千葉県市町村総合事務組合（千葉県自治研修センター特別会計）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千葉県市町村総合事務組合（千葉県市町村交通災害共済特別会計）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千葉県後期高齢者医療広域連合(一般会計）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千葉県後期高齢者医療広域連合(後期高齢者医療特別会計）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qHvFrrIE2oZkcemqcKUNsOqrnqV5D+DBja3Z1HK6/jA8Qs1SbF954ZU32Q/Vhg7tC+EJs1ZYXTcubNB31XCrw==" saltValue="gFevUXnkwdGLEbqwJ4Ja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0.22</v>
      </c>
      <c r="G34" s="33">
        <v>0.28000000000000003</v>
      </c>
      <c r="H34" s="33">
        <v>0.64</v>
      </c>
      <c r="I34" s="33">
        <v>7.0000000000000007E-2</v>
      </c>
      <c r="J34" s="34" t="s">
        <v>532</v>
      </c>
      <c r="K34" s="22"/>
      <c r="L34" s="22"/>
      <c r="M34" s="22"/>
      <c r="N34" s="22"/>
      <c r="O34" s="22"/>
      <c r="P34" s="22"/>
    </row>
    <row r="35" spans="1:16" ht="39" customHeight="1" x14ac:dyDescent="0.2">
      <c r="A35" s="22"/>
      <c r="B35" s="35"/>
      <c r="C35" s="1132" t="s">
        <v>533</v>
      </c>
      <c r="D35" s="1132"/>
      <c r="E35" s="1133"/>
      <c r="F35" s="36">
        <v>12.23</v>
      </c>
      <c r="G35" s="37">
        <v>13.51</v>
      </c>
      <c r="H35" s="37">
        <v>11.55</v>
      </c>
      <c r="I35" s="37">
        <v>12.31</v>
      </c>
      <c r="J35" s="38">
        <v>13.12</v>
      </c>
      <c r="K35" s="22"/>
      <c r="L35" s="22"/>
      <c r="M35" s="22"/>
      <c r="N35" s="22"/>
      <c r="O35" s="22"/>
      <c r="P35" s="22"/>
    </row>
    <row r="36" spans="1:16" ht="39" customHeight="1" x14ac:dyDescent="0.2">
      <c r="A36" s="22"/>
      <c r="B36" s="35"/>
      <c r="C36" s="1132" t="s">
        <v>534</v>
      </c>
      <c r="D36" s="1132"/>
      <c r="E36" s="1133"/>
      <c r="F36" s="36">
        <v>2.31</v>
      </c>
      <c r="G36" s="37">
        <v>4.26</v>
      </c>
      <c r="H36" s="37">
        <v>5.7</v>
      </c>
      <c r="I36" s="37">
        <v>4.46</v>
      </c>
      <c r="J36" s="38">
        <v>2.76</v>
      </c>
      <c r="K36" s="22"/>
      <c r="L36" s="22"/>
      <c r="M36" s="22"/>
      <c r="N36" s="22"/>
      <c r="O36" s="22"/>
      <c r="P36" s="22"/>
    </row>
    <row r="37" spans="1:16" ht="39" customHeight="1" x14ac:dyDescent="0.2">
      <c r="A37" s="22"/>
      <c r="B37" s="35"/>
      <c r="C37" s="1132" t="s">
        <v>535</v>
      </c>
      <c r="D37" s="1132"/>
      <c r="E37" s="1133"/>
      <c r="F37" s="36">
        <v>0.25</v>
      </c>
      <c r="G37" s="37">
        <v>0.53</v>
      </c>
      <c r="H37" s="37">
        <v>0.72</v>
      </c>
      <c r="I37" s="37">
        <v>0.94</v>
      </c>
      <c r="J37" s="38">
        <v>1.46</v>
      </c>
      <c r="K37" s="22"/>
      <c r="L37" s="22"/>
      <c r="M37" s="22"/>
      <c r="N37" s="22"/>
      <c r="O37" s="22"/>
      <c r="P37" s="22"/>
    </row>
    <row r="38" spans="1:16" ht="39" customHeight="1" x14ac:dyDescent="0.2">
      <c r="A38" s="22"/>
      <c r="B38" s="35"/>
      <c r="C38" s="1132" t="s">
        <v>536</v>
      </c>
      <c r="D38" s="1132"/>
      <c r="E38" s="1133"/>
      <c r="F38" s="36">
        <v>0.32</v>
      </c>
      <c r="G38" s="37">
        <v>1.58</v>
      </c>
      <c r="H38" s="37">
        <v>0.62</v>
      </c>
      <c r="I38" s="37">
        <v>1.1399999999999999</v>
      </c>
      <c r="J38" s="38">
        <v>0.6</v>
      </c>
      <c r="K38" s="22"/>
      <c r="L38" s="22"/>
      <c r="M38" s="22"/>
      <c r="N38" s="22"/>
      <c r="O38" s="22"/>
      <c r="P38" s="22"/>
    </row>
    <row r="39" spans="1:16" ht="39" customHeight="1" x14ac:dyDescent="0.2">
      <c r="A39" s="22"/>
      <c r="B39" s="35"/>
      <c r="C39" s="1132" t="s">
        <v>537</v>
      </c>
      <c r="D39" s="1132"/>
      <c r="E39" s="1133"/>
      <c r="F39" s="36">
        <v>0.17</v>
      </c>
      <c r="G39" s="37">
        <v>0.04</v>
      </c>
      <c r="H39" s="37">
        <v>0.04</v>
      </c>
      <c r="I39" s="37">
        <v>0.11</v>
      </c>
      <c r="J39" s="38">
        <v>0.05</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539</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tFRmW7YGxUN9rU17l6x8nEnKF9iuFRdOr1oz0ciO4/BhE80umDDy/Xh/9Rh1Wi4KM1DSJ5E9POSVdSthghIug==" saltValue="c+DyDTPOfNeYhC3lRJkH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3082</v>
      </c>
      <c r="L45" s="58">
        <v>3112</v>
      </c>
      <c r="M45" s="58">
        <v>3171</v>
      </c>
      <c r="N45" s="58">
        <v>3189</v>
      </c>
      <c r="O45" s="59">
        <v>3138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397</v>
      </c>
      <c r="L48" s="62">
        <v>412</v>
      </c>
      <c r="M48" s="62">
        <v>353</v>
      </c>
      <c r="N48" s="62">
        <v>414</v>
      </c>
      <c r="O48" s="63">
        <v>452</v>
      </c>
      <c r="P48" s="46"/>
      <c r="Q48" s="46"/>
      <c r="R48" s="46"/>
      <c r="S48" s="46"/>
      <c r="T48" s="46"/>
      <c r="U48" s="46"/>
    </row>
    <row r="49" spans="1:21" ht="30.75" customHeight="1" x14ac:dyDescent="0.2">
      <c r="A49" s="46"/>
      <c r="B49" s="1140"/>
      <c r="C49" s="1141"/>
      <c r="D49" s="60"/>
      <c r="E49" s="1146" t="s">
        <v>14</v>
      </c>
      <c r="F49" s="1146"/>
      <c r="G49" s="1146"/>
      <c r="H49" s="1146"/>
      <c r="I49" s="1146"/>
      <c r="J49" s="1147"/>
      <c r="K49" s="61">
        <v>11</v>
      </c>
      <c r="L49" s="62">
        <v>14</v>
      </c>
      <c r="M49" s="62">
        <v>15</v>
      </c>
      <c r="N49" s="62">
        <v>18</v>
      </c>
      <c r="O49" s="63">
        <v>23</v>
      </c>
      <c r="P49" s="46"/>
      <c r="Q49" s="46"/>
      <c r="R49" s="46"/>
      <c r="S49" s="46"/>
      <c r="T49" s="46"/>
      <c r="U49" s="46"/>
    </row>
    <row r="50" spans="1:21" ht="30.75" customHeight="1" x14ac:dyDescent="0.2">
      <c r="A50" s="46"/>
      <c r="B50" s="1140"/>
      <c r="C50" s="1141"/>
      <c r="D50" s="60"/>
      <c r="E50" s="1146" t="s">
        <v>15</v>
      </c>
      <c r="F50" s="1146"/>
      <c r="G50" s="1146"/>
      <c r="H50" s="1146"/>
      <c r="I50" s="1146"/>
      <c r="J50" s="1147"/>
      <c r="K50" s="61">
        <v>4</v>
      </c>
      <c r="L50" s="62">
        <v>3</v>
      </c>
      <c r="M50" s="62">
        <v>1</v>
      </c>
      <c r="N50" s="62">
        <v>31</v>
      </c>
      <c r="O50" s="63" t="s">
        <v>485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3286</v>
      </c>
      <c r="L52" s="62">
        <v>3048</v>
      </c>
      <c r="M52" s="62">
        <v>3125</v>
      </c>
      <c r="N52" s="62">
        <v>3129</v>
      </c>
      <c r="O52" s="63">
        <v>3122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208</v>
      </c>
      <c r="L53" s="67">
        <v>493</v>
      </c>
      <c r="M53" s="67">
        <v>415</v>
      </c>
      <c r="N53" s="67">
        <v>523</v>
      </c>
      <c r="O53" s="68">
        <v>491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556</v>
      </c>
      <c r="L58" s="82" t="s">
        <v>556</v>
      </c>
      <c r="M58" s="82" t="s">
        <v>556</v>
      </c>
      <c r="N58" s="82" t="s">
        <v>556</v>
      </c>
      <c r="O58" s="83" t="s">
        <v>556</v>
      </c>
    </row>
    <row r="59" spans="1:21" ht="31.5" customHeight="1" x14ac:dyDescent="0.2">
      <c r="B59" s="1156"/>
      <c r="C59" s="1157"/>
      <c r="D59" s="1163" t="s">
        <v>26</v>
      </c>
      <c r="E59" s="1164"/>
      <c r="F59" s="1164"/>
      <c r="G59" s="1164"/>
      <c r="H59" s="1164"/>
      <c r="I59" s="1164"/>
      <c r="J59" s="1165"/>
      <c r="K59" s="84" t="s">
        <v>556</v>
      </c>
      <c r="L59" s="85" t="s">
        <v>556</v>
      </c>
      <c r="M59" s="85" t="s">
        <v>556</v>
      </c>
      <c r="N59" s="85" t="s">
        <v>556</v>
      </c>
      <c r="O59" s="86" t="s">
        <v>556</v>
      </c>
    </row>
    <row r="60" spans="1:21" ht="31.5" customHeight="1" thickBot="1" x14ac:dyDescent="0.25">
      <c r="B60" s="1158"/>
      <c r="C60" s="1159"/>
      <c r="D60" s="1166" t="s">
        <v>27</v>
      </c>
      <c r="E60" s="1167"/>
      <c r="F60" s="1167"/>
      <c r="G60" s="1167"/>
      <c r="H60" s="1167"/>
      <c r="I60" s="1167"/>
      <c r="J60" s="1168"/>
      <c r="K60" s="87" t="s">
        <v>556</v>
      </c>
      <c r="L60" s="88" t="s">
        <v>556</v>
      </c>
      <c r="M60" s="88" t="s">
        <v>556</v>
      </c>
      <c r="N60" s="88" t="s">
        <v>556</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LgVcGHl9QDfzYemcvTdKxcDGa7RI19DzG9nEKbDcWKj6aZMPxmeTvJjosIQ9TTRkbLi9M6Hm8TpCf5YP66Gdg==" saltValue="msWZIMJoqqUneVrQwCQk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42">
        <v>30515</v>
      </c>
      <c r="J41" s="343">
        <v>30321</v>
      </c>
      <c r="K41" s="343">
        <v>31634</v>
      </c>
      <c r="L41" s="343">
        <v>34238</v>
      </c>
      <c r="M41" s="344">
        <v>32489</v>
      </c>
    </row>
    <row r="42" spans="2:13" ht="27.75" customHeight="1" x14ac:dyDescent="0.2">
      <c r="B42" s="1171"/>
      <c r="C42" s="1172"/>
      <c r="D42" s="104"/>
      <c r="E42" s="1177" t="s">
        <v>32</v>
      </c>
      <c r="F42" s="1177"/>
      <c r="G42" s="1177"/>
      <c r="H42" s="1178"/>
      <c r="I42" s="345">
        <v>541</v>
      </c>
      <c r="J42" s="346">
        <v>729</v>
      </c>
      <c r="K42" s="346">
        <v>729</v>
      </c>
      <c r="L42" s="346">
        <v>190</v>
      </c>
      <c r="M42" s="347">
        <v>190</v>
      </c>
    </row>
    <row r="43" spans="2:13" ht="27.75" customHeight="1" x14ac:dyDescent="0.2">
      <c r="B43" s="1171"/>
      <c r="C43" s="1172"/>
      <c r="D43" s="104"/>
      <c r="E43" s="1177" t="s">
        <v>33</v>
      </c>
      <c r="F43" s="1177"/>
      <c r="G43" s="1177"/>
      <c r="H43" s="1178"/>
      <c r="I43" s="345">
        <v>4849</v>
      </c>
      <c r="J43" s="346">
        <v>4925</v>
      </c>
      <c r="K43" s="346">
        <v>4544</v>
      </c>
      <c r="L43" s="346">
        <v>4473</v>
      </c>
      <c r="M43" s="347">
        <v>4513</v>
      </c>
    </row>
    <row r="44" spans="2:13" ht="27.75" customHeight="1" x14ac:dyDescent="0.2">
      <c r="B44" s="1171"/>
      <c r="C44" s="1172"/>
      <c r="D44" s="104"/>
      <c r="E44" s="1177" t="s">
        <v>34</v>
      </c>
      <c r="F44" s="1177"/>
      <c r="G44" s="1177"/>
      <c r="H44" s="1178"/>
      <c r="I44" s="345">
        <v>206</v>
      </c>
      <c r="J44" s="346">
        <v>217</v>
      </c>
      <c r="K44" s="346">
        <v>228</v>
      </c>
      <c r="L44" s="346">
        <v>204</v>
      </c>
      <c r="M44" s="347">
        <v>176</v>
      </c>
    </row>
    <row r="45" spans="2:13" ht="27.75" customHeight="1" x14ac:dyDescent="0.2">
      <c r="B45" s="1171"/>
      <c r="C45" s="1172"/>
      <c r="D45" s="104"/>
      <c r="E45" s="1177" t="s">
        <v>35</v>
      </c>
      <c r="F45" s="1177"/>
      <c r="G45" s="1177"/>
      <c r="H45" s="1178"/>
      <c r="I45" s="345">
        <v>4264</v>
      </c>
      <c r="J45" s="346">
        <v>4187</v>
      </c>
      <c r="K45" s="346">
        <v>4093</v>
      </c>
      <c r="L45" s="346">
        <v>4002</v>
      </c>
      <c r="M45" s="347">
        <v>3928</v>
      </c>
    </row>
    <row r="46" spans="2:13" ht="27.75" customHeight="1" x14ac:dyDescent="0.2">
      <c r="B46" s="1171"/>
      <c r="C46" s="1172"/>
      <c r="D46" s="105"/>
      <c r="E46" s="1177" t="s">
        <v>36</v>
      </c>
      <c r="F46" s="1177"/>
      <c r="G46" s="1177"/>
      <c r="H46" s="1178"/>
      <c r="I46" s="345">
        <v>4</v>
      </c>
      <c r="J46" s="346" t="s">
        <v>485</v>
      </c>
      <c r="K46" s="346">
        <v>1</v>
      </c>
      <c r="L46" s="346">
        <v>2</v>
      </c>
      <c r="M46" s="347" t="s">
        <v>485</v>
      </c>
    </row>
    <row r="47" spans="2:13" ht="27.75" customHeight="1" x14ac:dyDescent="0.2">
      <c r="B47" s="1171"/>
      <c r="C47" s="1172"/>
      <c r="D47" s="106"/>
      <c r="E47" s="1179" t="s">
        <v>37</v>
      </c>
      <c r="F47" s="1180"/>
      <c r="G47" s="1180"/>
      <c r="H47" s="1181"/>
      <c r="I47" s="345" t="s">
        <v>485</v>
      </c>
      <c r="J47" s="346" t="s">
        <v>485</v>
      </c>
      <c r="K47" s="346" t="s">
        <v>485</v>
      </c>
      <c r="L47" s="346" t="s">
        <v>485</v>
      </c>
      <c r="M47" s="347" t="s">
        <v>485</v>
      </c>
    </row>
    <row r="48" spans="2:13" ht="27.75" customHeight="1" x14ac:dyDescent="0.2">
      <c r="B48" s="1171"/>
      <c r="C48" s="1172"/>
      <c r="D48" s="104"/>
      <c r="E48" s="1177" t="s">
        <v>38</v>
      </c>
      <c r="F48" s="1177"/>
      <c r="G48" s="1177"/>
      <c r="H48" s="1178"/>
      <c r="I48" s="345" t="s">
        <v>485</v>
      </c>
      <c r="J48" s="346" t="s">
        <v>485</v>
      </c>
      <c r="K48" s="346" t="s">
        <v>485</v>
      </c>
      <c r="L48" s="346" t="s">
        <v>485</v>
      </c>
      <c r="M48" s="347" t="s">
        <v>485</v>
      </c>
    </row>
    <row r="49" spans="2:13" ht="27.75" customHeight="1" x14ac:dyDescent="0.2">
      <c r="B49" s="1173"/>
      <c r="C49" s="1174"/>
      <c r="D49" s="104"/>
      <c r="E49" s="1177" t="s">
        <v>39</v>
      </c>
      <c r="F49" s="1177"/>
      <c r="G49" s="1177"/>
      <c r="H49" s="1178"/>
      <c r="I49" s="345" t="s">
        <v>485</v>
      </c>
      <c r="J49" s="346" t="s">
        <v>485</v>
      </c>
      <c r="K49" s="346" t="s">
        <v>485</v>
      </c>
      <c r="L49" s="346" t="s">
        <v>485</v>
      </c>
      <c r="M49" s="347" t="s">
        <v>485</v>
      </c>
    </row>
    <row r="50" spans="2:13" ht="27.75" customHeight="1" x14ac:dyDescent="0.2">
      <c r="B50" s="1182" t="s">
        <v>40</v>
      </c>
      <c r="C50" s="1183"/>
      <c r="D50" s="107"/>
      <c r="E50" s="1177" t="s">
        <v>41</v>
      </c>
      <c r="F50" s="1177"/>
      <c r="G50" s="1177"/>
      <c r="H50" s="1178"/>
      <c r="I50" s="345">
        <v>6950</v>
      </c>
      <c r="J50" s="346">
        <v>6868</v>
      </c>
      <c r="K50" s="346">
        <v>9042</v>
      </c>
      <c r="L50" s="346">
        <v>9636</v>
      </c>
      <c r="M50" s="347">
        <v>10263</v>
      </c>
    </row>
    <row r="51" spans="2:13" ht="27.75" customHeight="1" x14ac:dyDescent="0.2">
      <c r="B51" s="1171"/>
      <c r="C51" s="1172"/>
      <c r="D51" s="104"/>
      <c r="E51" s="1177" t="s">
        <v>42</v>
      </c>
      <c r="F51" s="1177"/>
      <c r="G51" s="1177"/>
      <c r="H51" s="1178"/>
      <c r="I51" s="345">
        <v>7073</v>
      </c>
      <c r="J51" s="346">
        <v>7169</v>
      </c>
      <c r="K51" s="346">
        <v>6969</v>
      </c>
      <c r="L51" s="346">
        <v>6511</v>
      </c>
      <c r="M51" s="347">
        <v>6473</v>
      </c>
    </row>
    <row r="52" spans="2:13" ht="27.75" customHeight="1" x14ac:dyDescent="0.2">
      <c r="B52" s="1173"/>
      <c r="C52" s="1174"/>
      <c r="D52" s="104"/>
      <c r="E52" s="1177" t="s">
        <v>43</v>
      </c>
      <c r="F52" s="1177"/>
      <c r="G52" s="1177"/>
      <c r="H52" s="1178"/>
      <c r="I52" s="345">
        <v>30544</v>
      </c>
      <c r="J52" s="346">
        <v>30386</v>
      </c>
      <c r="K52" s="346">
        <v>30673</v>
      </c>
      <c r="L52" s="346">
        <v>30751</v>
      </c>
      <c r="M52" s="347">
        <v>29332</v>
      </c>
    </row>
    <row r="53" spans="2:13" ht="27.75" customHeight="1" thickBot="1" x14ac:dyDescent="0.25">
      <c r="B53" s="1184" t="s">
        <v>19</v>
      </c>
      <c r="C53" s="1185"/>
      <c r="D53" s="108"/>
      <c r="E53" s="1186" t="s">
        <v>44</v>
      </c>
      <c r="F53" s="1186"/>
      <c r="G53" s="1186"/>
      <c r="H53" s="1187"/>
      <c r="I53" s="348">
        <v>-4186</v>
      </c>
      <c r="J53" s="349">
        <v>-4042</v>
      </c>
      <c r="K53" s="349">
        <v>-5455</v>
      </c>
      <c r="L53" s="349">
        <v>-3790</v>
      </c>
      <c r="M53" s="350">
        <v>-4772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ZrOwnjMY2BUZ8wNoXIxc8ma/uDM87qF018SSKf19gbpyGApbb++yKKkVQ6zFbF5BtQYJFExp0yWbYua5pHR2w==" saltValue="w8j7gHHRcgs6Q2d+22Zs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3267</v>
      </c>
      <c r="G55" s="120">
        <v>4217</v>
      </c>
      <c r="H55" s="121">
        <v>3945</v>
      </c>
    </row>
    <row r="56" spans="2:8" ht="52.5" customHeight="1" x14ac:dyDescent="0.2">
      <c r="B56" s="122"/>
      <c r="C56" s="1198" t="s">
        <v>47</v>
      </c>
      <c r="D56" s="1198"/>
      <c r="E56" s="1199"/>
      <c r="F56" s="123">
        <v>979</v>
      </c>
      <c r="G56" s="123">
        <v>979</v>
      </c>
      <c r="H56" s="124">
        <v>1308</v>
      </c>
    </row>
    <row r="57" spans="2:8" ht="53.25" customHeight="1" x14ac:dyDescent="0.2">
      <c r="B57" s="122"/>
      <c r="C57" s="1200" t="s">
        <v>48</v>
      </c>
      <c r="D57" s="1200"/>
      <c r="E57" s="1201"/>
      <c r="F57" s="125">
        <v>3040</v>
      </c>
      <c r="G57" s="125">
        <v>2704</v>
      </c>
      <c r="H57" s="126">
        <v>3526</v>
      </c>
    </row>
    <row r="58" spans="2:8" ht="45.75" customHeight="1" x14ac:dyDescent="0.2">
      <c r="B58" s="127"/>
      <c r="C58" s="1188" t="s">
        <v>557</v>
      </c>
      <c r="D58" s="1189"/>
      <c r="E58" s="1190"/>
      <c r="F58" s="128">
        <v>595</v>
      </c>
      <c r="G58" s="128">
        <v>1361</v>
      </c>
      <c r="H58" s="129">
        <v>1682</v>
      </c>
    </row>
    <row r="59" spans="2:8" ht="45.75" customHeight="1" x14ac:dyDescent="0.2">
      <c r="B59" s="127"/>
      <c r="C59" s="1188" t="s">
        <v>558</v>
      </c>
      <c r="D59" s="1189"/>
      <c r="E59" s="1190"/>
      <c r="F59" s="128">
        <v>669</v>
      </c>
      <c r="G59" s="128">
        <v>669</v>
      </c>
      <c r="H59" s="129">
        <v>669</v>
      </c>
    </row>
    <row r="60" spans="2:8" ht="45.75" customHeight="1" x14ac:dyDescent="0.2">
      <c r="B60" s="127"/>
      <c r="C60" s="1188" t="s">
        <v>559</v>
      </c>
      <c r="D60" s="1189"/>
      <c r="E60" s="1190"/>
      <c r="F60" s="128">
        <v>0</v>
      </c>
      <c r="G60" s="128">
        <v>0</v>
      </c>
      <c r="H60" s="129">
        <v>401</v>
      </c>
    </row>
    <row r="61" spans="2:8" ht="45.75" customHeight="1" x14ac:dyDescent="0.2">
      <c r="B61" s="127"/>
      <c r="C61" s="1188" t="s">
        <v>560</v>
      </c>
      <c r="D61" s="1189"/>
      <c r="E61" s="1190"/>
      <c r="F61" s="128">
        <v>268</v>
      </c>
      <c r="G61" s="128">
        <v>272</v>
      </c>
      <c r="H61" s="129">
        <v>275</v>
      </c>
    </row>
    <row r="62" spans="2:8" ht="45.75" customHeight="1" thickBot="1" x14ac:dyDescent="0.25">
      <c r="B62" s="130"/>
      <c r="C62" s="1191" t="s">
        <v>561</v>
      </c>
      <c r="D62" s="1192"/>
      <c r="E62" s="1193"/>
      <c r="F62" s="131">
        <v>25</v>
      </c>
      <c r="G62" s="131">
        <v>28</v>
      </c>
      <c r="H62" s="132">
        <v>129</v>
      </c>
    </row>
    <row r="63" spans="2:8" ht="52.5" customHeight="1" thickBot="1" x14ac:dyDescent="0.25">
      <c r="B63" s="133"/>
      <c r="C63" s="1194" t="s">
        <v>49</v>
      </c>
      <c r="D63" s="1194"/>
      <c r="E63" s="1195"/>
      <c r="F63" s="134">
        <v>7286</v>
      </c>
      <c r="G63" s="134">
        <v>7900</v>
      </c>
      <c r="H63" s="135">
        <v>8779</v>
      </c>
    </row>
    <row r="64" spans="2:8" ht="13.2" x14ac:dyDescent="0.2"/>
  </sheetData>
  <sheetProtection algorithmName="SHA-512" hashValue="YTkPCjqX9Hsv6snk+FDt0a/dl5AFoszikTXE+KQshVStQCZDnX8hV7nDbRd7ANe2i9H0hhAtf2HXvNvOfIModg==" saltValue="hkEojg7bTCgS2dBhyXiT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14138</v>
      </c>
      <c r="E3" s="154"/>
      <c r="F3" s="155">
        <v>42836</v>
      </c>
      <c r="G3" s="156"/>
      <c r="H3" s="157"/>
    </row>
    <row r="4" spans="1:8" x14ac:dyDescent="0.2">
      <c r="A4" s="158"/>
      <c r="B4" s="159"/>
      <c r="C4" s="160"/>
      <c r="D4" s="161">
        <v>12018</v>
      </c>
      <c r="E4" s="162"/>
      <c r="F4" s="163">
        <v>22936</v>
      </c>
      <c r="G4" s="164"/>
      <c r="H4" s="165"/>
    </row>
    <row r="5" spans="1:8" x14ac:dyDescent="0.2">
      <c r="A5" s="146" t="s">
        <v>518</v>
      </c>
      <c r="B5" s="151"/>
      <c r="C5" s="152"/>
      <c r="D5" s="153">
        <v>19785</v>
      </c>
      <c r="E5" s="154"/>
      <c r="F5" s="155">
        <v>44161</v>
      </c>
      <c r="G5" s="156"/>
      <c r="H5" s="157"/>
    </row>
    <row r="6" spans="1:8" x14ac:dyDescent="0.2">
      <c r="A6" s="158"/>
      <c r="B6" s="159"/>
      <c r="C6" s="160"/>
      <c r="D6" s="161">
        <v>15273</v>
      </c>
      <c r="E6" s="162"/>
      <c r="F6" s="163">
        <v>23644</v>
      </c>
      <c r="G6" s="164"/>
      <c r="H6" s="165"/>
    </row>
    <row r="7" spans="1:8" x14ac:dyDescent="0.2">
      <c r="A7" s="146" t="s">
        <v>519</v>
      </c>
      <c r="B7" s="151"/>
      <c r="C7" s="152"/>
      <c r="D7" s="153">
        <v>69522</v>
      </c>
      <c r="E7" s="154"/>
      <c r="F7" s="155">
        <v>43955</v>
      </c>
      <c r="G7" s="156"/>
      <c r="H7" s="157"/>
    </row>
    <row r="8" spans="1:8" x14ac:dyDescent="0.2">
      <c r="A8" s="158"/>
      <c r="B8" s="159"/>
      <c r="C8" s="160"/>
      <c r="D8" s="161">
        <v>25514</v>
      </c>
      <c r="E8" s="162"/>
      <c r="F8" s="163">
        <v>21318</v>
      </c>
      <c r="G8" s="164"/>
      <c r="H8" s="165"/>
    </row>
    <row r="9" spans="1:8" x14ac:dyDescent="0.2">
      <c r="A9" s="146" t="s">
        <v>520</v>
      </c>
      <c r="B9" s="151"/>
      <c r="C9" s="152"/>
      <c r="D9" s="153">
        <v>64642</v>
      </c>
      <c r="E9" s="154"/>
      <c r="F9" s="155">
        <v>41921</v>
      </c>
      <c r="G9" s="156"/>
      <c r="H9" s="157"/>
    </row>
    <row r="10" spans="1:8" x14ac:dyDescent="0.2">
      <c r="A10" s="158"/>
      <c r="B10" s="159"/>
      <c r="C10" s="160"/>
      <c r="D10" s="161">
        <v>42094</v>
      </c>
      <c r="E10" s="162"/>
      <c r="F10" s="163">
        <v>21655</v>
      </c>
      <c r="G10" s="164"/>
      <c r="H10" s="165"/>
    </row>
    <row r="11" spans="1:8" x14ac:dyDescent="0.2">
      <c r="A11" s="146" t="s">
        <v>521</v>
      </c>
      <c r="B11" s="151"/>
      <c r="C11" s="152"/>
      <c r="D11" s="153">
        <v>17822</v>
      </c>
      <c r="E11" s="154"/>
      <c r="F11" s="155">
        <v>44585</v>
      </c>
      <c r="G11" s="156"/>
      <c r="H11" s="157"/>
    </row>
    <row r="12" spans="1:8" x14ac:dyDescent="0.2">
      <c r="A12" s="158"/>
      <c r="B12" s="159"/>
      <c r="C12" s="166"/>
      <c r="D12" s="161">
        <v>16160</v>
      </c>
      <c r="E12" s="162"/>
      <c r="F12" s="163">
        <v>23077</v>
      </c>
      <c r="G12" s="164"/>
      <c r="H12" s="165"/>
    </row>
    <row r="13" spans="1:8" x14ac:dyDescent="0.2">
      <c r="A13" s="146"/>
      <c r="B13" s="151"/>
      <c r="C13" s="152"/>
      <c r="D13" s="153">
        <v>37182</v>
      </c>
      <c r="E13" s="154"/>
      <c r="F13" s="155">
        <v>43492</v>
      </c>
      <c r="G13" s="167"/>
      <c r="H13" s="157"/>
    </row>
    <row r="14" spans="1:8" x14ac:dyDescent="0.2">
      <c r="A14" s="158"/>
      <c r="B14" s="159"/>
      <c r="C14" s="160"/>
      <c r="D14" s="161">
        <v>22212</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2.3199999999999998</v>
      </c>
      <c r="C19" s="168">
        <f>ROUND(VALUE(SUBSTITUTE(実質収支比率等に係る経年分析!G$48,"▲","-")),2)</f>
        <v>4.26</v>
      </c>
      <c r="D19" s="168">
        <f>ROUND(VALUE(SUBSTITUTE(実質収支比率等に係る経年分析!H$48,"▲","-")),2)</f>
        <v>5.7</v>
      </c>
      <c r="E19" s="168">
        <f>ROUND(VALUE(SUBSTITUTE(実質収支比率等に係る経年分析!I$48,"▲","-")),2)</f>
        <v>4.47</v>
      </c>
      <c r="F19" s="168">
        <f>ROUND(VALUE(SUBSTITUTE(実質収支比率等に係る経年分析!J$48,"▲","-")),2)</f>
        <v>2.77</v>
      </c>
    </row>
    <row r="20" spans="1:11" x14ac:dyDescent="0.2">
      <c r="A20" s="168" t="s">
        <v>53</v>
      </c>
      <c r="B20" s="168">
        <f>ROUND(VALUE(SUBSTITUTE(実質収支比率等に係る経年分析!F$47,"▲","-")),2)</f>
        <v>8.9499999999999993</v>
      </c>
      <c r="C20" s="168">
        <f>ROUND(VALUE(SUBSTITUTE(実質収支比率等に係る経年分析!G$47,"▲","-")),2)</f>
        <v>9.6199999999999992</v>
      </c>
      <c r="D20" s="168">
        <f>ROUND(VALUE(SUBSTITUTE(実質収支比率等に係る経年分析!H$47,"▲","-")),2)</f>
        <v>12.62</v>
      </c>
      <c r="E20" s="168">
        <f>ROUND(VALUE(SUBSTITUTE(実質収支比率等に係る経年分析!I$47,"▲","-")),2)</f>
        <v>16.559999999999999</v>
      </c>
      <c r="F20" s="168">
        <f>ROUND(VALUE(SUBSTITUTE(実質収支比率等に係る経年分析!J$47,"▲","-")),2)</f>
        <v>15.16</v>
      </c>
    </row>
    <row r="21" spans="1:11" x14ac:dyDescent="0.2">
      <c r="A21" s="168" t="s">
        <v>54</v>
      </c>
      <c r="B21" s="168">
        <f>IF(ISNUMBER(VALUE(SUBSTITUTE(実質収支比率等に係る経年分析!F$49,"▲","-"))),ROUND(VALUE(SUBSTITUTE(実質収支比率等に係る経年分析!F$49,"▲","-")),2),NA())</f>
        <v>-1.01</v>
      </c>
      <c r="C21" s="168">
        <f>IF(ISNUMBER(VALUE(SUBSTITUTE(実質収支比率等に係る経年分析!G$49,"▲","-"))),ROUND(VALUE(SUBSTITUTE(実質収支比率等に係る経年分析!G$49,"▲","-")),2),NA())</f>
        <v>2.91</v>
      </c>
      <c r="D21" s="168">
        <f>IF(ISNUMBER(VALUE(SUBSTITUTE(実質収支比率等に係る経年分析!H$49,"▲","-"))),ROUND(VALUE(SUBSTITUTE(実質収支比率等に係る経年分析!H$49,"▲","-")),2),NA())</f>
        <v>5.24</v>
      </c>
      <c r="E21" s="168">
        <f>IF(ISNUMBER(VALUE(SUBSTITUTE(実質収支比率等に係る経年分析!I$49,"▲","-"))),ROUND(VALUE(SUBSTITUTE(実質収支比率等に係る経年分析!I$49,"▲","-")),2),NA())</f>
        <v>2.4</v>
      </c>
      <c r="F21" s="168">
        <f>IF(ISNUMBER(VALUE(SUBSTITUTE(実質収支比率等に係る経年分析!J$49,"▲","-"))),ROUND(VALUE(SUBSTITUTE(実質収支比率等に係る経年分析!J$49,"▲","-")),2),NA())</f>
        <v>-2.65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我孫子市後期高齢者医療特別会計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我孫子市介護保険特別会計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1.1399999999999999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v>
      </c>
    </row>
    <row r="33" spans="1:16" x14ac:dyDescent="0.2">
      <c r="A33" s="169" t="str">
        <f>IF(連結実質赤字比率に係る赤字・黒字の構成分析!C$37="",NA(),連結実質赤字比率に係る赤字・黒字の構成分析!C$37)</f>
        <v>我孫子市下水道事業会計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1.46</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4.46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2.76</v>
      </c>
    </row>
    <row r="35" spans="1:16" x14ac:dyDescent="0.2">
      <c r="A35" s="169" t="str">
        <f>IF(連結実質赤字比率に係る赤字・黒字の構成分析!C$35="",NA(),連結実質赤字比率に係る赤字・黒字の構成分析!C$35)</f>
        <v>我孫子市水道事業会計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11.55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12.31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13.12</v>
      </c>
    </row>
    <row r="36" spans="1:16" x14ac:dyDescent="0.2">
      <c r="A36" s="169" t="str">
        <f>IF(連結実質赤字比率に係る赤字・黒字の構成分析!C$34="",NA(),連結実質赤字比率に係る赤字・黒字の構成分析!C$34)</f>
        <v>我孫子市国民健康保険事業特別会計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0.22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0.28000000000000003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0.64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7.0000000000000007E-2</v>
      </c>
      <c r="J36" s="169">
        <f>IF(ROUND(VALUE(SUBSTITUTE(連結実質赤字比率に係る赤字・黒字の構成分析!J$34,"▲", "-")), 2) &lt; 0, ABS(ROUND(VALUE(SUBSTITUTE(連結実質赤字比率に係る赤字・黒字の構成分析!J$34,"▲", "-")), 2)), NA())</f>
        <v>0.18</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3286</v>
      </c>
      <c r="E42" s="170"/>
      <c r="F42" s="170"/>
      <c r="G42" s="170">
        <f>'実質公債費比率（分子）の構造'!L$52</f>
        <v>3048</v>
      </c>
      <c r="H42" s="170"/>
      <c r="I42" s="170"/>
      <c r="J42" s="170">
        <f>'実質公債費比率（分子）の構造'!M$52</f>
        <v>3125</v>
      </c>
      <c r="K42" s="170"/>
      <c r="L42" s="170"/>
      <c r="M42" s="170">
        <f>'実質公債費比率（分子）の構造'!N$52</f>
        <v>3129</v>
      </c>
      <c r="N42" s="170"/>
      <c r="O42" s="170"/>
      <c r="P42" s="170">
        <f>'実質公債費比率（分子）の構造'!O$52</f>
        <v>3122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v>
      </c>
      <c r="C44" s="170"/>
      <c r="D44" s="170"/>
      <c r="E44" s="170">
        <f>'実質公債費比率（分子）の構造'!L$50</f>
        <v>3</v>
      </c>
      <c r="F44" s="170"/>
      <c r="G44" s="170"/>
      <c r="H44" s="170">
        <f>'実質公債費比率（分子）の構造'!M$50</f>
        <v>1</v>
      </c>
      <c r="I44" s="170"/>
      <c r="J44" s="170"/>
      <c r="K44" s="170">
        <f>'実質公債費比率（分子）の構造'!N$50</f>
        <v>31</v>
      </c>
      <c r="L44" s="170"/>
      <c r="M44" s="170"/>
      <c r="N44" s="170" t="str">
        <f>'実質公債費比率（分子）の構造'!O$50</f>
        <v>-</v>
      </c>
      <c r="O44" s="170"/>
      <c r="P44" s="170"/>
    </row>
    <row r="45" spans="1:16" x14ac:dyDescent="0.2">
      <c r="A45" s="170" t="s">
        <v>63</v>
      </c>
      <c r="B45" s="170">
        <f>'実質公債費比率（分子）の構造'!K$49</f>
        <v>11</v>
      </c>
      <c r="C45" s="170"/>
      <c r="D45" s="170"/>
      <c r="E45" s="170">
        <f>'実質公債費比率（分子）の構造'!L$49</f>
        <v>14</v>
      </c>
      <c r="F45" s="170"/>
      <c r="G45" s="170"/>
      <c r="H45" s="170">
        <f>'実質公債費比率（分子）の構造'!M$49</f>
        <v>15</v>
      </c>
      <c r="I45" s="170"/>
      <c r="J45" s="170"/>
      <c r="K45" s="170">
        <f>'実質公債費比率（分子）の構造'!N$49</f>
        <v>18</v>
      </c>
      <c r="L45" s="170"/>
      <c r="M45" s="170"/>
      <c r="N45" s="170">
        <f>'実質公債費比率（分子）の構造'!O$49</f>
        <v>23</v>
      </c>
      <c r="O45" s="170"/>
      <c r="P45" s="170"/>
    </row>
    <row r="46" spans="1:16" x14ac:dyDescent="0.2">
      <c r="A46" s="170" t="s">
        <v>64</v>
      </c>
      <c r="B46" s="170">
        <f>'実質公債費比率（分子）の構造'!K$48</f>
        <v>397</v>
      </c>
      <c r="C46" s="170"/>
      <c r="D46" s="170"/>
      <c r="E46" s="170">
        <f>'実質公債費比率（分子）の構造'!L$48</f>
        <v>412</v>
      </c>
      <c r="F46" s="170"/>
      <c r="G46" s="170"/>
      <c r="H46" s="170">
        <f>'実質公債費比率（分子）の構造'!M$48</f>
        <v>353</v>
      </c>
      <c r="I46" s="170"/>
      <c r="J46" s="170"/>
      <c r="K46" s="170">
        <f>'実質公債費比率（分子）の構造'!N$48</f>
        <v>414</v>
      </c>
      <c r="L46" s="170"/>
      <c r="M46" s="170"/>
      <c r="N46" s="170">
        <f>'実質公債費比率（分子）の構造'!O$48</f>
        <v>452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3082</v>
      </c>
      <c r="C49" s="170"/>
      <c r="D49" s="170"/>
      <c r="E49" s="170">
        <f>'実質公債費比率（分子）の構造'!L$45</f>
        <v>3112</v>
      </c>
      <c r="F49" s="170"/>
      <c r="G49" s="170"/>
      <c r="H49" s="170">
        <f>'実質公債費比率（分子）の構造'!M$45</f>
        <v>3171</v>
      </c>
      <c r="I49" s="170"/>
      <c r="J49" s="170"/>
      <c r="K49" s="170">
        <f>'実質公債費比率（分子）の構造'!N$45</f>
        <v>3189</v>
      </c>
      <c r="L49" s="170"/>
      <c r="M49" s="170"/>
      <c r="N49" s="170">
        <f>'実質公債費比率（分子）の構造'!O$45</f>
        <v>3138</v>
      </c>
      <c r="O49" s="170"/>
      <c r="P49" s="170"/>
    </row>
    <row r="50" spans="1:16" x14ac:dyDescent="0.2">
      <c r="A50" s="170" t="s">
        <v>67</v>
      </c>
      <c r="B50" s="170" t="e">
        <f>NA()</f>
        <v>#N/A</v>
      </c>
      <c r="C50" s="170">
        <f>IF(ISNUMBER('実質公債費比率（分子）の構造'!K$53),'実質公債費比率（分子）の構造'!K$53,NA())</f>
        <v>208</v>
      </c>
      <c r="D50" s="170" t="e">
        <f>NA()</f>
        <v>#N/A</v>
      </c>
      <c r="E50" s="170" t="e">
        <f>NA()</f>
        <v>#N/A</v>
      </c>
      <c r="F50" s="170">
        <f>IF(ISNUMBER('実質公債費比率（分子）の構造'!L$53),'実質公債費比率（分子）の構造'!L$53,NA())</f>
        <v>493</v>
      </c>
      <c r="G50" s="170" t="e">
        <f>NA()</f>
        <v>#N/A</v>
      </c>
      <c r="H50" s="170" t="e">
        <f>NA()</f>
        <v>#N/A</v>
      </c>
      <c r="I50" s="170">
        <f>IF(ISNUMBER('実質公債費比率（分子）の構造'!M$53),'実質公債費比率（分子）の構造'!M$53,NA())</f>
        <v>415</v>
      </c>
      <c r="J50" s="170" t="e">
        <f>NA()</f>
        <v>#N/A</v>
      </c>
      <c r="K50" s="170" t="e">
        <f>NA()</f>
        <v>#N/A</v>
      </c>
      <c r="L50" s="170">
        <f>IF(ISNUMBER('実質公債費比率（分子）の構造'!N$53),'実質公債費比率（分子）の構造'!N$53,NA())</f>
        <v>523</v>
      </c>
      <c r="M50" s="170" t="e">
        <f>NA()</f>
        <v>#N/A</v>
      </c>
      <c r="N50" s="170" t="e">
        <f>NA()</f>
        <v>#N/A</v>
      </c>
      <c r="O50" s="170">
        <f>IF(ISNUMBER('実質公債費比率（分子）の構造'!O$53),'実質公債費比率（分子）の構造'!O$53,NA())</f>
        <v>491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30544</v>
      </c>
      <c r="E56" s="169"/>
      <c r="F56" s="169"/>
      <c r="G56" s="169">
        <f>'将来負担比率（分子）の構造'!J$52</f>
        <v>30386</v>
      </c>
      <c r="H56" s="169"/>
      <c r="I56" s="169"/>
      <c r="J56" s="169">
        <f>'将来負担比率（分子）の構造'!K$52</f>
        <v>30673</v>
      </c>
      <c r="K56" s="169"/>
      <c r="L56" s="169"/>
      <c r="M56" s="169">
        <f>'将来負担比率（分子）の構造'!L$52</f>
        <v>30751</v>
      </c>
      <c r="N56" s="169"/>
      <c r="O56" s="169"/>
      <c r="P56" s="169">
        <f>'将来負担比率（分子）の構造'!M$52</f>
        <v>29332</v>
      </c>
    </row>
    <row r="57" spans="1:16" x14ac:dyDescent="0.2">
      <c r="A57" s="169" t="s">
        <v>42</v>
      </c>
      <c r="B57" s="169"/>
      <c r="C57" s="169"/>
      <c r="D57" s="169">
        <f>'将来負担比率（分子）の構造'!I$51</f>
        <v>7073</v>
      </c>
      <c r="E57" s="169"/>
      <c r="F57" s="169"/>
      <c r="G57" s="169">
        <f>'将来負担比率（分子）の構造'!J$51</f>
        <v>7169</v>
      </c>
      <c r="H57" s="169"/>
      <c r="I57" s="169"/>
      <c r="J57" s="169">
        <f>'将来負担比率（分子）の構造'!K$51</f>
        <v>6969</v>
      </c>
      <c r="K57" s="169"/>
      <c r="L57" s="169"/>
      <c r="M57" s="169">
        <f>'将来負担比率（分子）の構造'!L$51</f>
        <v>6511</v>
      </c>
      <c r="N57" s="169"/>
      <c r="O57" s="169"/>
      <c r="P57" s="169">
        <f>'将来負担比率（分子）の構造'!M$51</f>
        <v>6473</v>
      </c>
    </row>
    <row r="58" spans="1:16" x14ac:dyDescent="0.2">
      <c r="A58" s="169" t="s">
        <v>41</v>
      </c>
      <c r="B58" s="169"/>
      <c r="C58" s="169"/>
      <c r="D58" s="169">
        <f>'将来負担比率（分子）の構造'!I$50</f>
        <v>6950</v>
      </c>
      <c r="E58" s="169"/>
      <c r="F58" s="169"/>
      <c r="G58" s="169">
        <f>'将来負担比率（分子）の構造'!J$50</f>
        <v>6868</v>
      </c>
      <c r="H58" s="169"/>
      <c r="I58" s="169"/>
      <c r="J58" s="169">
        <f>'将来負担比率（分子）の構造'!K$50</f>
        <v>9042</v>
      </c>
      <c r="K58" s="169"/>
      <c r="L58" s="169"/>
      <c r="M58" s="169">
        <f>'将来負担比率（分子）の構造'!L$50</f>
        <v>9636</v>
      </c>
      <c r="N58" s="169"/>
      <c r="O58" s="169"/>
      <c r="P58" s="169">
        <f>'将来負担比率（分子）の構造'!M$50</f>
        <v>10263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v>
      </c>
      <c r="C61" s="169"/>
      <c r="D61" s="169"/>
      <c r="E61" s="169" t="str">
        <f>'将来負担比率（分子）の構造'!J$46</f>
        <v>-</v>
      </c>
      <c r="F61" s="169"/>
      <c r="G61" s="169"/>
      <c r="H61" s="169">
        <f>'将来負担比率（分子）の構造'!K$46</f>
        <v>1</v>
      </c>
      <c r="I61" s="169"/>
      <c r="J61" s="169"/>
      <c r="K61" s="169">
        <f>'将来負担比率（分子）の構造'!L$46</f>
        <v>2</v>
      </c>
      <c r="L61" s="169"/>
      <c r="M61" s="169"/>
      <c r="N61" s="169" t="str">
        <f>'将来負担比率（分子）の構造'!M$46</f>
        <v>-</v>
      </c>
      <c r="O61" s="169"/>
      <c r="P61" s="169"/>
    </row>
    <row r="62" spans="1:16" x14ac:dyDescent="0.2">
      <c r="A62" s="169" t="s">
        <v>35</v>
      </c>
      <c r="B62" s="169">
        <f>'将来負担比率（分子）の構造'!I$45</f>
        <v>4264</v>
      </c>
      <c r="C62" s="169"/>
      <c r="D62" s="169"/>
      <c r="E62" s="169">
        <f>'将来負担比率（分子）の構造'!J$45</f>
        <v>4187</v>
      </c>
      <c r="F62" s="169"/>
      <c r="G62" s="169"/>
      <c r="H62" s="169">
        <f>'将来負担比率（分子）の構造'!K$45</f>
        <v>4093</v>
      </c>
      <c r="I62" s="169"/>
      <c r="J62" s="169"/>
      <c r="K62" s="169">
        <f>'将来負担比率（分子）の構造'!L$45</f>
        <v>4002</v>
      </c>
      <c r="L62" s="169"/>
      <c r="M62" s="169"/>
      <c r="N62" s="169">
        <f>'将来負担比率（分子）の構造'!M$45</f>
        <v>3928</v>
      </c>
      <c r="O62" s="169"/>
      <c r="P62" s="169"/>
    </row>
    <row r="63" spans="1:16" x14ac:dyDescent="0.2">
      <c r="A63" s="169" t="s">
        <v>34</v>
      </c>
      <c r="B63" s="169">
        <f>'将来負担比率（分子）の構造'!I$44</f>
        <v>206</v>
      </c>
      <c r="C63" s="169"/>
      <c r="D63" s="169"/>
      <c r="E63" s="169">
        <f>'将来負担比率（分子）の構造'!J$44</f>
        <v>217</v>
      </c>
      <c r="F63" s="169"/>
      <c r="G63" s="169"/>
      <c r="H63" s="169">
        <f>'将来負担比率（分子）の構造'!K$44</f>
        <v>228</v>
      </c>
      <c r="I63" s="169"/>
      <c r="J63" s="169"/>
      <c r="K63" s="169">
        <f>'将来負担比率（分子）の構造'!L$44</f>
        <v>204</v>
      </c>
      <c r="L63" s="169"/>
      <c r="M63" s="169"/>
      <c r="N63" s="169">
        <f>'将来負担比率（分子）の構造'!M$44</f>
        <v>176</v>
      </c>
      <c r="O63" s="169"/>
      <c r="P63" s="169"/>
    </row>
    <row r="64" spans="1:16" x14ac:dyDescent="0.2">
      <c r="A64" s="169" t="s">
        <v>33</v>
      </c>
      <c r="B64" s="169">
        <f>'将来負担比率（分子）の構造'!I$43</f>
        <v>4849</v>
      </c>
      <c r="C64" s="169"/>
      <c r="D64" s="169"/>
      <c r="E64" s="169">
        <f>'将来負担比率（分子）の構造'!J$43</f>
        <v>4925</v>
      </c>
      <c r="F64" s="169"/>
      <c r="G64" s="169"/>
      <c r="H64" s="169">
        <f>'将来負担比率（分子）の構造'!K$43</f>
        <v>4544</v>
      </c>
      <c r="I64" s="169"/>
      <c r="J64" s="169"/>
      <c r="K64" s="169">
        <f>'将来負担比率（分子）の構造'!L$43</f>
        <v>4473</v>
      </c>
      <c r="L64" s="169"/>
      <c r="M64" s="169"/>
      <c r="N64" s="169">
        <f>'将来負担比率（分子）の構造'!M$43</f>
        <v>4513</v>
      </c>
      <c r="O64" s="169"/>
      <c r="P64" s="169"/>
    </row>
    <row r="65" spans="1:16" x14ac:dyDescent="0.2">
      <c r="A65" s="169" t="s">
        <v>32</v>
      </c>
      <c r="B65" s="169">
        <f>'将来負担比率（分子）の構造'!I$42</f>
        <v>541</v>
      </c>
      <c r="C65" s="169"/>
      <c r="D65" s="169"/>
      <c r="E65" s="169">
        <f>'将来負担比率（分子）の構造'!J$42</f>
        <v>729</v>
      </c>
      <c r="F65" s="169"/>
      <c r="G65" s="169"/>
      <c r="H65" s="169">
        <f>'将来負担比率（分子）の構造'!K$42</f>
        <v>729</v>
      </c>
      <c r="I65" s="169"/>
      <c r="J65" s="169"/>
      <c r="K65" s="169">
        <f>'将来負担比率（分子）の構造'!L$42</f>
        <v>190</v>
      </c>
      <c r="L65" s="169"/>
      <c r="M65" s="169"/>
      <c r="N65" s="169">
        <f>'将来負担比率（分子）の構造'!M$42</f>
        <v>190</v>
      </c>
      <c r="O65" s="169"/>
      <c r="P65" s="169"/>
    </row>
    <row r="66" spans="1:16" x14ac:dyDescent="0.2">
      <c r="A66" s="169" t="s">
        <v>31</v>
      </c>
      <c r="B66" s="169">
        <f>'将来負担比率（分子）の構造'!I$41</f>
        <v>30515</v>
      </c>
      <c r="C66" s="169"/>
      <c r="D66" s="169"/>
      <c r="E66" s="169">
        <f>'将来負担比率（分子）の構造'!J$41</f>
        <v>30321</v>
      </c>
      <c r="F66" s="169"/>
      <c r="G66" s="169"/>
      <c r="H66" s="169">
        <f>'将来負担比率（分子）の構造'!K$41</f>
        <v>31634</v>
      </c>
      <c r="I66" s="169"/>
      <c r="J66" s="169"/>
      <c r="K66" s="169">
        <f>'将来負担比率（分子）の構造'!L$41</f>
        <v>34238</v>
      </c>
      <c r="L66" s="169"/>
      <c r="M66" s="169"/>
      <c r="N66" s="169">
        <f>'将来負担比率（分子）の構造'!M$41</f>
        <v>32489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3267</v>
      </c>
      <c r="C72" s="173">
        <f>基金残高に係る経年分析!G55</f>
        <v>4217</v>
      </c>
      <c r="D72" s="173">
        <f>基金残高に係る経年分析!H55</f>
        <v>3945</v>
      </c>
    </row>
    <row r="73" spans="1:16" x14ac:dyDescent="0.2">
      <c r="A73" s="172" t="s">
        <v>74</v>
      </c>
      <c r="B73" s="173">
        <f>基金残高に係る経年分析!F56</f>
        <v>979</v>
      </c>
      <c r="C73" s="173">
        <f>基金残高に係る経年分析!G56</f>
        <v>979</v>
      </c>
      <c r="D73" s="173">
        <f>基金残高に係る経年分析!H56</f>
        <v>1308</v>
      </c>
    </row>
    <row r="74" spans="1:16" x14ac:dyDescent="0.2">
      <c r="A74" s="172" t="s">
        <v>75</v>
      </c>
      <c r="B74" s="173">
        <f>基金残高に係る経年分析!F57</f>
        <v>3040</v>
      </c>
      <c r="C74" s="173">
        <f>基金残高に係る経年分析!G57</f>
        <v>2704</v>
      </c>
      <c r="D74" s="173">
        <f>基金残高に係る経年分析!H57</f>
        <v>3526</v>
      </c>
    </row>
  </sheetData>
  <sheetProtection algorithmName="SHA-512" hashValue="c9h9AcfAs5ffZAyJN8SZ8CypVh7KuxFV1u75SecKc262fk1TIz6jybWWVW3Rrgbpr/Yi6GWF2Igpgu3ky4k5Yg==" saltValue="dTAKAzsk1Ri3NrvDizWnF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17780598</v>
      </c>
      <c r="S5" s="600"/>
      <c r="T5" s="600"/>
      <c r="U5" s="600"/>
      <c r="V5" s="600"/>
      <c r="W5" s="600"/>
      <c r="X5" s="600"/>
      <c r="Y5" s="601"/>
      <c r="Z5" s="602">
        <v>38.4</v>
      </c>
      <c r="AA5" s="602"/>
      <c r="AB5" s="602"/>
      <c r="AC5" s="602"/>
      <c r="AD5" s="603">
        <v>16447440</v>
      </c>
      <c r="AE5" s="603"/>
      <c r="AF5" s="603"/>
      <c r="AG5" s="603"/>
      <c r="AH5" s="603"/>
      <c r="AI5" s="603"/>
      <c r="AJ5" s="603"/>
      <c r="AK5" s="603"/>
      <c r="AL5" s="604">
        <v>63.1</v>
      </c>
      <c r="AM5" s="605"/>
      <c r="AN5" s="605"/>
      <c r="AO5" s="606"/>
      <c r="AP5" s="596" t="s">
        <v>216</v>
      </c>
      <c r="AQ5" s="597"/>
      <c r="AR5" s="597"/>
      <c r="AS5" s="597"/>
      <c r="AT5" s="597"/>
      <c r="AU5" s="597"/>
      <c r="AV5" s="597"/>
      <c r="AW5" s="597"/>
      <c r="AX5" s="597"/>
      <c r="AY5" s="597"/>
      <c r="AZ5" s="597"/>
      <c r="BA5" s="597"/>
      <c r="BB5" s="597"/>
      <c r="BC5" s="597"/>
      <c r="BD5" s="597"/>
      <c r="BE5" s="597"/>
      <c r="BF5" s="598"/>
      <c r="BG5" s="610">
        <v>16447440</v>
      </c>
      <c r="BH5" s="611"/>
      <c r="BI5" s="611"/>
      <c r="BJ5" s="611"/>
      <c r="BK5" s="611"/>
      <c r="BL5" s="611"/>
      <c r="BM5" s="611"/>
      <c r="BN5" s="612"/>
      <c r="BO5" s="613">
        <v>92.5</v>
      </c>
      <c r="BP5" s="613"/>
      <c r="BQ5" s="613"/>
      <c r="BR5" s="613"/>
      <c r="BS5" s="614">
        <v>55758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284434</v>
      </c>
      <c r="S6" s="611"/>
      <c r="T6" s="611"/>
      <c r="U6" s="611"/>
      <c r="V6" s="611"/>
      <c r="W6" s="611"/>
      <c r="X6" s="611"/>
      <c r="Y6" s="612"/>
      <c r="Z6" s="613">
        <v>0.6</v>
      </c>
      <c r="AA6" s="613"/>
      <c r="AB6" s="613"/>
      <c r="AC6" s="613"/>
      <c r="AD6" s="614">
        <v>284434</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16447440</v>
      </c>
      <c r="BH6" s="611"/>
      <c r="BI6" s="611"/>
      <c r="BJ6" s="611"/>
      <c r="BK6" s="611"/>
      <c r="BL6" s="611"/>
      <c r="BM6" s="611"/>
      <c r="BN6" s="612"/>
      <c r="BO6" s="613">
        <v>92.5</v>
      </c>
      <c r="BP6" s="613"/>
      <c r="BQ6" s="613"/>
      <c r="BR6" s="613"/>
      <c r="BS6" s="614">
        <v>55758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291839</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291839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10575</v>
      </c>
      <c r="S7" s="611"/>
      <c r="T7" s="611"/>
      <c r="U7" s="611"/>
      <c r="V7" s="611"/>
      <c r="W7" s="611"/>
      <c r="X7" s="611"/>
      <c r="Y7" s="612"/>
      <c r="Z7" s="613">
        <v>0</v>
      </c>
      <c r="AA7" s="613"/>
      <c r="AB7" s="613"/>
      <c r="AC7" s="613"/>
      <c r="AD7" s="614">
        <v>10575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9300132</v>
      </c>
      <c r="BH7" s="611"/>
      <c r="BI7" s="611"/>
      <c r="BJ7" s="611"/>
      <c r="BK7" s="611"/>
      <c r="BL7" s="611"/>
      <c r="BM7" s="611"/>
      <c r="BN7" s="612"/>
      <c r="BO7" s="613">
        <v>52.3</v>
      </c>
      <c r="BP7" s="613"/>
      <c r="BQ7" s="613"/>
      <c r="BR7" s="613"/>
      <c r="BS7" s="614">
        <v>55758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6041580</v>
      </c>
      <c r="CS7" s="611"/>
      <c r="CT7" s="611"/>
      <c r="CU7" s="611"/>
      <c r="CV7" s="611"/>
      <c r="CW7" s="611"/>
      <c r="CX7" s="611"/>
      <c r="CY7" s="612"/>
      <c r="CZ7" s="613">
        <v>13.3</v>
      </c>
      <c r="DA7" s="613"/>
      <c r="DB7" s="613"/>
      <c r="DC7" s="613"/>
      <c r="DD7" s="619">
        <v>451065</v>
      </c>
      <c r="DE7" s="611"/>
      <c r="DF7" s="611"/>
      <c r="DG7" s="611"/>
      <c r="DH7" s="611"/>
      <c r="DI7" s="611"/>
      <c r="DJ7" s="611"/>
      <c r="DK7" s="611"/>
      <c r="DL7" s="611"/>
      <c r="DM7" s="611"/>
      <c r="DN7" s="611"/>
      <c r="DO7" s="611"/>
      <c r="DP7" s="612"/>
      <c r="DQ7" s="619">
        <v>5142774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149816</v>
      </c>
      <c r="S8" s="611"/>
      <c r="T8" s="611"/>
      <c r="U8" s="611"/>
      <c r="V8" s="611"/>
      <c r="W8" s="611"/>
      <c r="X8" s="611"/>
      <c r="Y8" s="612"/>
      <c r="Z8" s="613">
        <v>0.3</v>
      </c>
      <c r="AA8" s="613"/>
      <c r="AB8" s="613"/>
      <c r="AC8" s="613"/>
      <c r="AD8" s="614">
        <v>149816</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230289</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21012736</v>
      </c>
      <c r="CS8" s="611"/>
      <c r="CT8" s="611"/>
      <c r="CU8" s="611"/>
      <c r="CV8" s="611"/>
      <c r="CW8" s="611"/>
      <c r="CX8" s="611"/>
      <c r="CY8" s="612"/>
      <c r="CZ8" s="613">
        <v>46.2</v>
      </c>
      <c r="DA8" s="613"/>
      <c r="DB8" s="613"/>
      <c r="DC8" s="613"/>
      <c r="DD8" s="619">
        <v>98408</v>
      </c>
      <c r="DE8" s="611"/>
      <c r="DF8" s="611"/>
      <c r="DG8" s="611"/>
      <c r="DH8" s="611"/>
      <c r="DI8" s="611"/>
      <c r="DJ8" s="611"/>
      <c r="DK8" s="611"/>
      <c r="DL8" s="611"/>
      <c r="DM8" s="611"/>
      <c r="DN8" s="611"/>
      <c r="DO8" s="611"/>
      <c r="DP8" s="612"/>
      <c r="DQ8" s="619">
        <v>10963463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179156</v>
      </c>
      <c r="S9" s="611"/>
      <c r="T9" s="611"/>
      <c r="U9" s="611"/>
      <c r="V9" s="611"/>
      <c r="W9" s="611"/>
      <c r="X9" s="611"/>
      <c r="Y9" s="612"/>
      <c r="Z9" s="613">
        <v>0.4</v>
      </c>
      <c r="AA9" s="613"/>
      <c r="AB9" s="613"/>
      <c r="AC9" s="613"/>
      <c r="AD9" s="614">
        <v>179156</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8633259</v>
      </c>
      <c r="BH9" s="611"/>
      <c r="BI9" s="611"/>
      <c r="BJ9" s="611"/>
      <c r="BK9" s="611"/>
      <c r="BL9" s="611"/>
      <c r="BM9" s="611"/>
      <c r="BN9" s="612"/>
      <c r="BO9" s="613">
        <v>48.6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4712674</v>
      </c>
      <c r="CS9" s="611"/>
      <c r="CT9" s="611"/>
      <c r="CU9" s="611"/>
      <c r="CV9" s="611"/>
      <c r="CW9" s="611"/>
      <c r="CX9" s="611"/>
      <c r="CY9" s="612"/>
      <c r="CZ9" s="613">
        <v>10.4</v>
      </c>
      <c r="DA9" s="613"/>
      <c r="DB9" s="613"/>
      <c r="DC9" s="613"/>
      <c r="DD9" s="619">
        <v>151755</v>
      </c>
      <c r="DE9" s="611"/>
      <c r="DF9" s="611"/>
      <c r="DG9" s="611"/>
      <c r="DH9" s="611"/>
      <c r="DI9" s="611"/>
      <c r="DJ9" s="611"/>
      <c r="DK9" s="611"/>
      <c r="DL9" s="611"/>
      <c r="DM9" s="611"/>
      <c r="DN9" s="611"/>
      <c r="DO9" s="611"/>
      <c r="DP9" s="612"/>
      <c r="DQ9" s="619">
        <v>3521725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217655</v>
      </c>
      <c r="BH10" s="611"/>
      <c r="BI10" s="611"/>
      <c r="BJ10" s="611"/>
      <c r="BK10" s="611"/>
      <c r="BL10" s="611"/>
      <c r="BM10" s="611"/>
      <c r="BN10" s="612"/>
      <c r="BO10" s="613">
        <v>1.2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22593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22593</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2866931</v>
      </c>
      <c r="S11" s="611"/>
      <c r="T11" s="611"/>
      <c r="U11" s="611"/>
      <c r="V11" s="611"/>
      <c r="W11" s="611"/>
      <c r="X11" s="611"/>
      <c r="Y11" s="612"/>
      <c r="Z11" s="615">
        <v>6.2</v>
      </c>
      <c r="AA11" s="616"/>
      <c r="AB11" s="616"/>
      <c r="AC11" s="622"/>
      <c r="AD11" s="619">
        <v>2866931</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218929</v>
      </c>
      <c r="BH11" s="611"/>
      <c r="BI11" s="611"/>
      <c r="BJ11" s="611"/>
      <c r="BK11" s="611"/>
      <c r="BL11" s="611"/>
      <c r="BM11" s="611"/>
      <c r="BN11" s="612"/>
      <c r="BO11" s="613">
        <v>1.2</v>
      </c>
      <c r="BP11" s="613"/>
      <c r="BQ11" s="613"/>
      <c r="BR11" s="613"/>
      <c r="BS11" s="614">
        <v>55758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312446</v>
      </c>
      <c r="CS11" s="611"/>
      <c r="CT11" s="611"/>
      <c r="CU11" s="611"/>
      <c r="CV11" s="611"/>
      <c r="CW11" s="611"/>
      <c r="CX11" s="611"/>
      <c r="CY11" s="612"/>
      <c r="CZ11" s="613">
        <v>0.7</v>
      </c>
      <c r="DA11" s="613"/>
      <c r="DB11" s="613"/>
      <c r="DC11" s="613"/>
      <c r="DD11" s="619">
        <v>17514</v>
      </c>
      <c r="DE11" s="611"/>
      <c r="DF11" s="611"/>
      <c r="DG11" s="611"/>
      <c r="DH11" s="611"/>
      <c r="DI11" s="611"/>
      <c r="DJ11" s="611"/>
      <c r="DK11" s="611"/>
      <c r="DL11" s="611"/>
      <c r="DM11" s="611"/>
      <c r="DN11" s="611"/>
      <c r="DO11" s="611"/>
      <c r="DP11" s="612"/>
      <c r="DQ11" s="619">
        <v>291780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24126</v>
      </c>
      <c r="S12" s="611"/>
      <c r="T12" s="611"/>
      <c r="U12" s="611"/>
      <c r="V12" s="611"/>
      <c r="W12" s="611"/>
      <c r="X12" s="611"/>
      <c r="Y12" s="612"/>
      <c r="Z12" s="613">
        <v>0.1</v>
      </c>
      <c r="AA12" s="613"/>
      <c r="AB12" s="613"/>
      <c r="AC12" s="613"/>
      <c r="AD12" s="614">
        <v>24126</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6176610</v>
      </c>
      <c r="BH12" s="611"/>
      <c r="BI12" s="611"/>
      <c r="BJ12" s="611"/>
      <c r="BK12" s="611"/>
      <c r="BL12" s="611"/>
      <c r="BM12" s="611"/>
      <c r="BN12" s="612"/>
      <c r="BO12" s="613">
        <v>34.700000000000003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380291</v>
      </c>
      <c r="CS12" s="611"/>
      <c r="CT12" s="611"/>
      <c r="CU12" s="611"/>
      <c r="CV12" s="611"/>
      <c r="CW12" s="611"/>
      <c r="CX12" s="611"/>
      <c r="CY12" s="612"/>
      <c r="CZ12" s="613">
        <v>0.8</v>
      </c>
      <c r="DA12" s="613"/>
      <c r="DB12" s="613"/>
      <c r="DC12" s="613"/>
      <c r="DD12" s="619" t="s">
        <v>122</v>
      </c>
      <c r="DE12" s="611"/>
      <c r="DF12" s="611"/>
      <c r="DG12" s="611"/>
      <c r="DH12" s="611"/>
      <c r="DI12" s="611"/>
      <c r="DJ12" s="611"/>
      <c r="DK12" s="611"/>
      <c r="DL12" s="611"/>
      <c r="DM12" s="611"/>
      <c r="DN12" s="611"/>
      <c r="DO12" s="611"/>
      <c r="DP12" s="612"/>
      <c r="DQ12" s="619">
        <v>192678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6172595</v>
      </c>
      <c r="BH13" s="611"/>
      <c r="BI13" s="611"/>
      <c r="BJ13" s="611"/>
      <c r="BK13" s="611"/>
      <c r="BL13" s="611"/>
      <c r="BM13" s="611"/>
      <c r="BN13" s="612"/>
      <c r="BO13" s="613">
        <v>34.700000000000003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2742967</v>
      </c>
      <c r="CS13" s="611"/>
      <c r="CT13" s="611"/>
      <c r="CU13" s="611"/>
      <c r="CV13" s="611"/>
      <c r="CW13" s="611"/>
      <c r="CX13" s="611"/>
      <c r="CY13" s="612"/>
      <c r="CZ13" s="613">
        <v>6</v>
      </c>
      <c r="DA13" s="613"/>
      <c r="DB13" s="613"/>
      <c r="DC13" s="613"/>
      <c r="DD13" s="619">
        <v>708662</v>
      </c>
      <c r="DE13" s="611"/>
      <c r="DF13" s="611"/>
      <c r="DG13" s="611"/>
      <c r="DH13" s="611"/>
      <c r="DI13" s="611"/>
      <c r="DJ13" s="611"/>
      <c r="DK13" s="611"/>
      <c r="DL13" s="611"/>
      <c r="DM13" s="611"/>
      <c r="DN13" s="611"/>
      <c r="DO13" s="611"/>
      <c r="DP13" s="612"/>
      <c r="DQ13" s="619">
        <v>2318092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3277</v>
      </c>
      <c r="S14" s="611"/>
      <c r="T14" s="611"/>
      <c r="U14" s="611"/>
      <c r="V14" s="611"/>
      <c r="W14" s="611"/>
      <c r="X14" s="611"/>
      <c r="Y14" s="612"/>
      <c r="Z14" s="613">
        <v>0</v>
      </c>
      <c r="AA14" s="613"/>
      <c r="AB14" s="613"/>
      <c r="AC14" s="613"/>
      <c r="AD14" s="614">
        <v>3277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199518</v>
      </c>
      <c r="BH14" s="611"/>
      <c r="BI14" s="611"/>
      <c r="BJ14" s="611"/>
      <c r="BK14" s="611"/>
      <c r="BL14" s="611"/>
      <c r="BM14" s="611"/>
      <c r="BN14" s="612"/>
      <c r="BO14" s="613">
        <v>1.1000000000000001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1800601</v>
      </c>
      <c r="CS14" s="611"/>
      <c r="CT14" s="611"/>
      <c r="CU14" s="611"/>
      <c r="CV14" s="611"/>
      <c r="CW14" s="611"/>
      <c r="CX14" s="611"/>
      <c r="CY14" s="612"/>
      <c r="CZ14" s="613">
        <v>4</v>
      </c>
      <c r="DA14" s="613"/>
      <c r="DB14" s="613"/>
      <c r="DC14" s="613"/>
      <c r="DD14" s="619">
        <v>222492</v>
      </c>
      <c r="DE14" s="611"/>
      <c r="DF14" s="611"/>
      <c r="DG14" s="611"/>
      <c r="DH14" s="611"/>
      <c r="DI14" s="611"/>
      <c r="DJ14" s="611"/>
      <c r="DK14" s="611"/>
      <c r="DL14" s="611"/>
      <c r="DM14" s="611"/>
      <c r="DN14" s="611"/>
      <c r="DO14" s="611"/>
      <c r="DP14" s="612"/>
      <c r="DQ14" s="619">
        <v>1590327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771180</v>
      </c>
      <c r="BH15" s="611"/>
      <c r="BI15" s="611"/>
      <c r="BJ15" s="611"/>
      <c r="BK15" s="611"/>
      <c r="BL15" s="611"/>
      <c r="BM15" s="611"/>
      <c r="BN15" s="612"/>
      <c r="BO15" s="613">
        <v>4.3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5047602</v>
      </c>
      <c r="CS15" s="611"/>
      <c r="CT15" s="611"/>
      <c r="CU15" s="611"/>
      <c r="CV15" s="611"/>
      <c r="CW15" s="611"/>
      <c r="CX15" s="611"/>
      <c r="CY15" s="612"/>
      <c r="CZ15" s="613">
        <v>11.1</v>
      </c>
      <c r="DA15" s="613"/>
      <c r="DB15" s="613"/>
      <c r="DC15" s="613"/>
      <c r="DD15" s="619">
        <v>689822</v>
      </c>
      <c r="DE15" s="611"/>
      <c r="DF15" s="611"/>
      <c r="DG15" s="611"/>
      <c r="DH15" s="611"/>
      <c r="DI15" s="611"/>
      <c r="DJ15" s="611"/>
      <c r="DK15" s="611"/>
      <c r="DL15" s="611"/>
      <c r="DM15" s="611"/>
      <c r="DN15" s="611"/>
      <c r="DO15" s="611"/>
      <c r="DP15" s="612"/>
      <c r="DQ15" s="619">
        <v>4000710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46637</v>
      </c>
      <c r="S16" s="611"/>
      <c r="T16" s="611"/>
      <c r="U16" s="611"/>
      <c r="V16" s="611"/>
      <c r="W16" s="611"/>
      <c r="X16" s="611"/>
      <c r="Y16" s="612"/>
      <c r="Z16" s="613">
        <v>0.1</v>
      </c>
      <c r="AA16" s="613"/>
      <c r="AB16" s="613"/>
      <c r="AC16" s="613"/>
      <c r="AD16" s="614">
        <v>46637</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10718</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3118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157773</v>
      </c>
      <c r="S17" s="611"/>
      <c r="T17" s="611"/>
      <c r="U17" s="611"/>
      <c r="V17" s="611"/>
      <c r="W17" s="611"/>
      <c r="X17" s="611"/>
      <c r="Y17" s="612"/>
      <c r="Z17" s="613">
        <v>0.3</v>
      </c>
      <c r="AA17" s="613"/>
      <c r="AB17" s="613"/>
      <c r="AC17" s="613"/>
      <c r="AD17" s="614">
        <v>157773</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3138111</v>
      </c>
      <c r="CS17" s="611"/>
      <c r="CT17" s="611"/>
      <c r="CU17" s="611"/>
      <c r="CV17" s="611"/>
      <c r="CW17" s="611"/>
      <c r="CX17" s="611"/>
      <c r="CY17" s="612"/>
      <c r="CZ17" s="613">
        <v>6.9</v>
      </c>
      <c r="DA17" s="613"/>
      <c r="DB17" s="613"/>
      <c r="DC17" s="613"/>
      <c r="DD17" s="619" t="s">
        <v>122</v>
      </c>
      <c r="DE17" s="611"/>
      <c r="DF17" s="611"/>
      <c r="DG17" s="611"/>
      <c r="DH17" s="611"/>
      <c r="DI17" s="611"/>
      <c r="DJ17" s="611"/>
      <c r="DK17" s="611"/>
      <c r="DL17" s="611"/>
      <c r="DM17" s="611"/>
      <c r="DN17" s="611"/>
      <c r="DO17" s="611"/>
      <c r="DP17" s="612"/>
      <c r="DQ17" s="619">
        <v>3115400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115861</v>
      </c>
      <c r="S18" s="611"/>
      <c r="T18" s="611"/>
      <c r="U18" s="611"/>
      <c r="V18" s="611"/>
      <c r="W18" s="611"/>
      <c r="X18" s="611"/>
      <c r="Y18" s="612"/>
      <c r="Z18" s="613">
        <v>0.3</v>
      </c>
      <c r="AA18" s="613"/>
      <c r="AB18" s="613"/>
      <c r="AC18" s="613"/>
      <c r="AD18" s="614">
        <v>115861</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113578</v>
      </c>
      <c r="S19" s="611"/>
      <c r="T19" s="611"/>
      <c r="U19" s="611"/>
      <c r="V19" s="611"/>
      <c r="W19" s="611"/>
      <c r="X19" s="611"/>
      <c r="Y19" s="612"/>
      <c r="Z19" s="613">
        <v>0.2</v>
      </c>
      <c r="AA19" s="613"/>
      <c r="AB19" s="613"/>
      <c r="AC19" s="613"/>
      <c r="AD19" s="614">
        <v>113578</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1333158</v>
      </c>
      <c r="BH19" s="611"/>
      <c r="BI19" s="611"/>
      <c r="BJ19" s="611"/>
      <c r="BK19" s="611"/>
      <c r="BL19" s="611"/>
      <c r="BM19" s="611"/>
      <c r="BN19" s="612"/>
      <c r="BO19" s="613">
        <v>7.5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2283</v>
      </c>
      <c r="S20" s="611"/>
      <c r="T20" s="611"/>
      <c r="U20" s="611"/>
      <c r="V20" s="611"/>
      <c r="W20" s="611"/>
      <c r="X20" s="611"/>
      <c r="Y20" s="612"/>
      <c r="Z20" s="613">
        <v>0</v>
      </c>
      <c r="AA20" s="613"/>
      <c r="AB20" s="613"/>
      <c r="AC20" s="613"/>
      <c r="AD20" s="614">
        <v>2283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1333158</v>
      </c>
      <c r="BH20" s="611"/>
      <c r="BI20" s="611"/>
      <c r="BJ20" s="611"/>
      <c r="BK20" s="611"/>
      <c r="BL20" s="611"/>
      <c r="BM20" s="611"/>
      <c r="BN20" s="612"/>
      <c r="BO20" s="613">
        <v>7.5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45514158</v>
      </c>
      <c r="CS20" s="611"/>
      <c r="CT20" s="611"/>
      <c r="CU20" s="611"/>
      <c r="CV20" s="611"/>
      <c r="CW20" s="611"/>
      <c r="CX20" s="611"/>
      <c r="CY20" s="612"/>
      <c r="CZ20" s="613">
        <v>100</v>
      </c>
      <c r="DA20" s="613"/>
      <c r="DB20" s="613"/>
      <c r="DC20" s="613"/>
      <c r="DD20" s="619">
        <v>2339718</v>
      </c>
      <c r="DE20" s="611"/>
      <c r="DF20" s="611"/>
      <c r="DG20" s="611"/>
      <c r="DH20" s="611"/>
      <c r="DI20" s="611"/>
      <c r="DJ20" s="611"/>
      <c r="DK20" s="611"/>
      <c r="DL20" s="611"/>
      <c r="DM20" s="611"/>
      <c r="DN20" s="611"/>
      <c r="DO20" s="611"/>
      <c r="DP20" s="612"/>
      <c r="DQ20" s="619">
        <v>31454499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5904643</v>
      </c>
      <c r="S21" s="611"/>
      <c r="T21" s="611"/>
      <c r="U21" s="611"/>
      <c r="V21" s="611"/>
      <c r="W21" s="611"/>
      <c r="X21" s="611"/>
      <c r="Y21" s="612"/>
      <c r="Z21" s="613">
        <v>12.7</v>
      </c>
      <c r="AA21" s="613"/>
      <c r="AB21" s="613"/>
      <c r="AC21" s="613"/>
      <c r="AD21" s="614">
        <v>5694593</v>
      </c>
      <c r="AE21" s="614"/>
      <c r="AF21" s="614"/>
      <c r="AG21" s="614"/>
      <c r="AH21" s="614"/>
      <c r="AI21" s="614"/>
      <c r="AJ21" s="614"/>
      <c r="AK21" s="614"/>
      <c r="AL21" s="615">
        <v>21.8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5694593</v>
      </c>
      <c r="S22" s="611"/>
      <c r="T22" s="611"/>
      <c r="U22" s="611"/>
      <c r="V22" s="611"/>
      <c r="W22" s="611"/>
      <c r="X22" s="611"/>
      <c r="Y22" s="612"/>
      <c r="Z22" s="613">
        <v>12.3</v>
      </c>
      <c r="AA22" s="613"/>
      <c r="AB22" s="613"/>
      <c r="AC22" s="613"/>
      <c r="AD22" s="614">
        <v>5694593</v>
      </c>
      <c r="AE22" s="614"/>
      <c r="AF22" s="614"/>
      <c r="AG22" s="614"/>
      <c r="AH22" s="614"/>
      <c r="AI22" s="614"/>
      <c r="AJ22" s="614"/>
      <c r="AK22" s="614"/>
      <c r="AL22" s="615">
        <v>21.8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210050</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1333158</v>
      </c>
      <c r="BH23" s="611"/>
      <c r="BI23" s="611"/>
      <c r="BJ23" s="611"/>
      <c r="BK23" s="611"/>
      <c r="BL23" s="611"/>
      <c r="BM23" s="611"/>
      <c r="BN23" s="612"/>
      <c r="BO23" s="613">
        <v>7.5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25642827</v>
      </c>
      <c r="CS24" s="600"/>
      <c r="CT24" s="600"/>
      <c r="CU24" s="600"/>
      <c r="CV24" s="600"/>
      <c r="CW24" s="600"/>
      <c r="CX24" s="600"/>
      <c r="CY24" s="601"/>
      <c r="CZ24" s="604">
        <v>56.3</v>
      </c>
      <c r="DA24" s="605"/>
      <c r="DB24" s="605"/>
      <c r="DC24" s="621"/>
      <c r="DD24" s="645">
        <v>15866222</v>
      </c>
      <c r="DE24" s="600"/>
      <c r="DF24" s="600"/>
      <c r="DG24" s="600"/>
      <c r="DH24" s="600"/>
      <c r="DI24" s="600"/>
      <c r="DJ24" s="600"/>
      <c r="DK24" s="601"/>
      <c r="DL24" s="645">
        <v>14209601</v>
      </c>
      <c r="DM24" s="600"/>
      <c r="DN24" s="600"/>
      <c r="DO24" s="600"/>
      <c r="DP24" s="600"/>
      <c r="DQ24" s="600"/>
      <c r="DR24" s="600"/>
      <c r="DS24" s="600"/>
      <c r="DT24" s="600"/>
      <c r="DU24" s="600"/>
      <c r="DV24" s="601"/>
      <c r="DW24" s="604">
        <v>53.9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27523827</v>
      </c>
      <c r="S25" s="611"/>
      <c r="T25" s="611"/>
      <c r="U25" s="611"/>
      <c r="V25" s="611"/>
      <c r="W25" s="611"/>
      <c r="X25" s="611"/>
      <c r="Y25" s="612"/>
      <c r="Z25" s="613">
        <v>59.4</v>
      </c>
      <c r="AA25" s="613"/>
      <c r="AB25" s="613"/>
      <c r="AC25" s="613"/>
      <c r="AD25" s="614">
        <v>25980619</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8340523</v>
      </c>
      <c r="CS25" s="642"/>
      <c r="CT25" s="642"/>
      <c r="CU25" s="642"/>
      <c r="CV25" s="642"/>
      <c r="CW25" s="642"/>
      <c r="CX25" s="642"/>
      <c r="CY25" s="643"/>
      <c r="CZ25" s="615">
        <v>18.3</v>
      </c>
      <c r="DA25" s="640"/>
      <c r="DB25" s="640"/>
      <c r="DC25" s="644"/>
      <c r="DD25" s="619">
        <v>7748397</v>
      </c>
      <c r="DE25" s="642"/>
      <c r="DF25" s="642"/>
      <c r="DG25" s="642"/>
      <c r="DH25" s="642"/>
      <c r="DI25" s="642"/>
      <c r="DJ25" s="642"/>
      <c r="DK25" s="643"/>
      <c r="DL25" s="619">
        <v>7609147</v>
      </c>
      <c r="DM25" s="642"/>
      <c r="DN25" s="642"/>
      <c r="DO25" s="642"/>
      <c r="DP25" s="642"/>
      <c r="DQ25" s="642"/>
      <c r="DR25" s="642"/>
      <c r="DS25" s="642"/>
      <c r="DT25" s="642"/>
      <c r="DU25" s="642"/>
      <c r="DV25" s="643"/>
      <c r="DW25" s="615">
        <v>28.9</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11106</v>
      </c>
      <c r="S26" s="611"/>
      <c r="T26" s="611"/>
      <c r="U26" s="611"/>
      <c r="V26" s="611"/>
      <c r="W26" s="611"/>
      <c r="X26" s="611"/>
      <c r="Y26" s="612"/>
      <c r="Z26" s="613">
        <v>0</v>
      </c>
      <c r="AA26" s="613"/>
      <c r="AB26" s="613"/>
      <c r="AC26" s="613"/>
      <c r="AD26" s="614">
        <v>11106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5108249</v>
      </c>
      <c r="CS26" s="611"/>
      <c r="CT26" s="611"/>
      <c r="CU26" s="611"/>
      <c r="CV26" s="611"/>
      <c r="CW26" s="611"/>
      <c r="CX26" s="611"/>
      <c r="CY26" s="612"/>
      <c r="CZ26" s="615">
        <v>11.2</v>
      </c>
      <c r="DA26" s="640"/>
      <c r="DB26" s="640"/>
      <c r="DC26" s="644"/>
      <c r="DD26" s="619">
        <v>4777595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401226</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17780598</v>
      </c>
      <c r="BH27" s="611"/>
      <c r="BI27" s="611"/>
      <c r="BJ27" s="611"/>
      <c r="BK27" s="611"/>
      <c r="BL27" s="611"/>
      <c r="BM27" s="611"/>
      <c r="BN27" s="612"/>
      <c r="BO27" s="613">
        <v>100</v>
      </c>
      <c r="BP27" s="613"/>
      <c r="BQ27" s="613"/>
      <c r="BR27" s="613"/>
      <c r="BS27" s="614">
        <v>55758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14164193</v>
      </c>
      <c r="CS27" s="642"/>
      <c r="CT27" s="642"/>
      <c r="CU27" s="642"/>
      <c r="CV27" s="642"/>
      <c r="CW27" s="642"/>
      <c r="CX27" s="642"/>
      <c r="CY27" s="643"/>
      <c r="CZ27" s="615">
        <v>31.1</v>
      </c>
      <c r="DA27" s="640"/>
      <c r="DB27" s="640"/>
      <c r="DC27" s="644"/>
      <c r="DD27" s="619">
        <v>5002425</v>
      </c>
      <c r="DE27" s="642"/>
      <c r="DF27" s="642"/>
      <c r="DG27" s="642"/>
      <c r="DH27" s="642"/>
      <c r="DI27" s="642"/>
      <c r="DJ27" s="642"/>
      <c r="DK27" s="643"/>
      <c r="DL27" s="619">
        <v>3485054</v>
      </c>
      <c r="DM27" s="642"/>
      <c r="DN27" s="642"/>
      <c r="DO27" s="642"/>
      <c r="DP27" s="642"/>
      <c r="DQ27" s="642"/>
      <c r="DR27" s="642"/>
      <c r="DS27" s="642"/>
      <c r="DT27" s="642"/>
      <c r="DU27" s="642"/>
      <c r="DV27" s="643"/>
      <c r="DW27" s="615">
        <v>13.2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382208</v>
      </c>
      <c r="S28" s="611"/>
      <c r="T28" s="611"/>
      <c r="U28" s="611"/>
      <c r="V28" s="611"/>
      <c r="W28" s="611"/>
      <c r="X28" s="611"/>
      <c r="Y28" s="612"/>
      <c r="Z28" s="613">
        <v>0.8</v>
      </c>
      <c r="AA28" s="613"/>
      <c r="AB28" s="613"/>
      <c r="AC28" s="613"/>
      <c r="AD28" s="614">
        <v>78556</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3138111</v>
      </c>
      <c r="CS28" s="611"/>
      <c r="CT28" s="611"/>
      <c r="CU28" s="611"/>
      <c r="CV28" s="611"/>
      <c r="CW28" s="611"/>
      <c r="CX28" s="611"/>
      <c r="CY28" s="612"/>
      <c r="CZ28" s="615">
        <v>6.9</v>
      </c>
      <c r="DA28" s="640"/>
      <c r="DB28" s="640"/>
      <c r="DC28" s="644"/>
      <c r="DD28" s="619">
        <v>3115400</v>
      </c>
      <c r="DE28" s="611"/>
      <c r="DF28" s="611"/>
      <c r="DG28" s="611"/>
      <c r="DH28" s="611"/>
      <c r="DI28" s="611"/>
      <c r="DJ28" s="611"/>
      <c r="DK28" s="612"/>
      <c r="DL28" s="619">
        <v>3115400</v>
      </c>
      <c r="DM28" s="611"/>
      <c r="DN28" s="611"/>
      <c r="DO28" s="611"/>
      <c r="DP28" s="611"/>
      <c r="DQ28" s="611"/>
      <c r="DR28" s="611"/>
      <c r="DS28" s="611"/>
      <c r="DT28" s="611"/>
      <c r="DU28" s="611"/>
      <c r="DV28" s="612"/>
      <c r="DW28" s="615">
        <v>11.8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246063</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3138111</v>
      </c>
      <c r="CS29" s="642"/>
      <c r="CT29" s="642"/>
      <c r="CU29" s="642"/>
      <c r="CV29" s="642"/>
      <c r="CW29" s="642"/>
      <c r="CX29" s="642"/>
      <c r="CY29" s="643"/>
      <c r="CZ29" s="615">
        <v>6.9</v>
      </c>
      <c r="DA29" s="640"/>
      <c r="DB29" s="640"/>
      <c r="DC29" s="644"/>
      <c r="DD29" s="619">
        <v>3115400</v>
      </c>
      <c r="DE29" s="642"/>
      <c r="DF29" s="642"/>
      <c r="DG29" s="642"/>
      <c r="DH29" s="642"/>
      <c r="DI29" s="642"/>
      <c r="DJ29" s="642"/>
      <c r="DK29" s="643"/>
      <c r="DL29" s="619">
        <v>3115400</v>
      </c>
      <c r="DM29" s="642"/>
      <c r="DN29" s="642"/>
      <c r="DO29" s="642"/>
      <c r="DP29" s="642"/>
      <c r="DQ29" s="642"/>
      <c r="DR29" s="642"/>
      <c r="DS29" s="642"/>
      <c r="DT29" s="642"/>
      <c r="DU29" s="642"/>
      <c r="DV29" s="643"/>
      <c r="DW29" s="615">
        <v>11.8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9454541</v>
      </c>
      <c r="S30" s="611"/>
      <c r="T30" s="611"/>
      <c r="U30" s="611"/>
      <c r="V30" s="611"/>
      <c r="W30" s="611"/>
      <c r="X30" s="611"/>
      <c r="Y30" s="612"/>
      <c r="Z30" s="613">
        <v>20.399999999999999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3048644</v>
      </c>
      <c r="CS30" s="611"/>
      <c r="CT30" s="611"/>
      <c r="CU30" s="611"/>
      <c r="CV30" s="611"/>
      <c r="CW30" s="611"/>
      <c r="CX30" s="611"/>
      <c r="CY30" s="612"/>
      <c r="CZ30" s="615">
        <v>6.7</v>
      </c>
      <c r="DA30" s="640"/>
      <c r="DB30" s="640"/>
      <c r="DC30" s="644"/>
      <c r="DD30" s="619">
        <v>3025933</v>
      </c>
      <c r="DE30" s="611"/>
      <c r="DF30" s="611"/>
      <c r="DG30" s="611"/>
      <c r="DH30" s="611"/>
      <c r="DI30" s="611"/>
      <c r="DJ30" s="611"/>
      <c r="DK30" s="612"/>
      <c r="DL30" s="619">
        <v>3025933</v>
      </c>
      <c r="DM30" s="611"/>
      <c r="DN30" s="611"/>
      <c r="DO30" s="611"/>
      <c r="DP30" s="611"/>
      <c r="DQ30" s="611"/>
      <c r="DR30" s="611"/>
      <c r="DS30" s="611"/>
      <c r="DT30" s="611"/>
      <c r="DU30" s="611"/>
      <c r="DV30" s="612"/>
      <c r="DW30" s="615">
        <v>11.5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98.9</v>
      </c>
      <c r="BH31" s="654"/>
      <c r="BI31" s="654"/>
      <c r="BJ31" s="654"/>
      <c r="BK31" s="654"/>
      <c r="BL31" s="654"/>
      <c r="BM31" s="605">
        <v>97.2</v>
      </c>
      <c r="BN31" s="654"/>
      <c r="BO31" s="654"/>
      <c r="BP31" s="654"/>
      <c r="BQ31" s="655"/>
      <c r="BR31" s="666">
        <v>99</v>
      </c>
      <c r="BS31" s="654"/>
      <c r="BT31" s="654"/>
      <c r="BU31" s="654"/>
      <c r="BV31" s="654"/>
      <c r="BW31" s="654"/>
      <c r="BX31" s="605">
        <v>97.1</v>
      </c>
      <c r="BY31" s="654"/>
      <c r="BZ31" s="654"/>
      <c r="CA31" s="654"/>
      <c r="CB31" s="655"/>
      <c r="CD31" s="648"/>
      <c r="CE31" s="649"/>
      <c r="CF31" s="607" t="s">
        <v>300</v>
      </c>
      <c r="CG31" s="608"/>
      <c r="CH31" s="608"/>
      <c r="CI31" s="608"/>
      <c r="CJ31" s="608"/>
      <c r="CK31" s="608"/>
      <c r="CL31" s="608"/>
      <c r="CM31" s="608"/>
      <c r="CN31" s="608"/>
      <c r="CO31" s="608"/>
      <c r="CP31" s="608"/>
      <c r="CQ31" s="609"/>
      <c r="CR31" s="610">
        <v>89467</v>
      </c>
      <c r="CS31" s="642"/>
      <c r="CT31" s="642"/>
      <c r="CU31" s="642"/>
      <c r="CV31" s="642"/>
      <c r="CW31" s="642"/>
      <c r="CX31" s="642"/>
      <c r="CY31" s="643"/>
      <c r="CZ31" s="615">
        <v>0.2</v>
      </c>
      <c r="DA31" s="640"/>
      <c r="DB31" s="640"/>
      <c r="DC31" s="644"/>
      <c r="DD31" s="619">
        <v>89467</v>
      </c>
      <c r="DE31" s="642"/>
      <c r="DF31" s="642"/>
      <c r="DG31" s="642"/>
      <c r="DH31" s="642"/>
      <c r="DI31" s="642"/>
      <c r="DJ31" s="642"/>
      <c r="DK31" s="643"/>
      <c r="DL31" s="619">
        <v>89467</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3456604</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98.9</v>
      </c>
      <c r="BH32" s="642"/>
      <c r="BI32" s="642"/>
      <c r="BJ32" s="642"/>
      <c r="BK32" s="642"/>
      <c r="BL32" s="642"/>
      <c r="BM32" s="616">
        <v>97.3</v>
      </c>
      <c r="BN32" s="642"/>
      <c r="BO32" s="642"/>
      <c r="BP32" s="642"/>
      <c r="BQ32" s="665"/>
      <c r="BR32" s="667">
        <v>98.9</v>
      </c>
      <c r="BS32" s="642"/>
      <c r="BT32" s="642"/>
      <c r="BU32" s="642"/>
      <c r="BV32" s="642"/>
      <c r="BW32" s="642"/>
      <c r="BX32" s="616">
        <v>97.3</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40779</v>
      </c>
      <c r="S33" s="611"/>
      <c r="T33" s="611"/>
      <c r="U33" s="611"/>
      <c r="V33" s="611"/>
      <c r="W33" s="611"/>
      <c r="X33" s="611"/>
      <c r="Y33" s="612"/>
      <c r="Z33" s="613">
        <v>0.1</v>
      </c>
      <c r="AA33" s="613"/>
      <c r="AB33" s="613"/>
      <c r="AC33" s="613"/>
      <c r="AD33" s="614">
        <v>7364</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98.9</v>
      </c>
      <c r="BH33" s="669"/>
      <c r="BI33" s="669"/>
      <c r="BJ33" s="669"/>
      <c r="BK33" s="669"/>
      <c r="BL33" s="669"/>
      <c r="BM33" s="670">
        <v>96.9</v>
      </c>
      <c r="BN33" s="669"/>
      <c r="BO33" s="669"/>
      <c r="BP33" s="669"/>
      <c r="BQ33" s="671"/>
      <c r="BR33" s="668">
        <v>98.9</v>
      </c>
      <c r="BS33" s="669"/>
      <c r="BT33" s="669"/>
      <c r="BU33" s="669"/>
      <c r="BV33" s="669"/>
      <c r="BW33" s="669"/>
      <c r="BX33" s="670">
        <v>96.7</v>
      </c>
      <c r="BY33" s="669"/>
      <c r="BZ33" s="669"/>
      <c r="CA33" s="669"/>
      <c r="CB33" s="671"/>
      <c r="CD33" s="607" t="s">
        <v>307</v>
      </c>
      <c r="CE33" s="608"/>
      <c r="CF33" s="608"/>
      <c r="CG33" s="608"/>
      <c r="CH33" s="608"/>
      <c r="CI33" s="608"/>
      <c r="CJ33" s="608"/>
      <c r="CK33" s="608"/>
      <c r="CL33" s="608"/>
      <c r="CM33" s="608"/>
      <c r="CN33" s="608"/>
      <c r="CO33" s="608"/>
      <c r="CP33" s="608"/>
      <c r="CQ33" s="609"/>
      <c r="CR33" s="610">
        <v>17520895</v>
      </c>
      <c r="CS33" s="642"/>
      <c r="CT33" s="642"/>
      <c r="CU33" s="642"/>
      <c r="CV33" s="642"/>
      <c r="CW33" s="642"/>
      <c r="CX33" s="642"/>
      <c r="CY33" s="643"/>
      <c r="CZ33" s="615">
        <v>38.5</v>
      </c>
      <c r="DA33" s="640"/>
      <c r="DB33" s="640"/>
      <c r="DC33" s="644"/>
      <c r="DD33" s="619">
        <v>14662623</v>
      </c>
      <c r="DE33" s="642"/>
      <c r="DF33" s="642"/>
      <c r="DG33" s="642"/>
      <c r="DH33" s="642"/>
      <c r="DI33" s="642"/>
      <c r="DJ33" s="642"/>
      <c r="DK33" s="643"/>
      <c r="DL33" s="619">
        <v>10894947</v>
      </c>
      <c r="DM33" s="642"/>
      <c r="DN33" s="642"/>
      <c r="DO33" s="642"/>
      <c r="DP33" s="642"/>
      <c r="DQ33" s="642"/>
      <c r="DR33" s="642"/>
      <c r="DS33" s="642"/>
      <c r="DT33" s="642"/>
      <c r="DU33" s="642"/>
      <c r="DV33" s="643"/>
      <c r="DW33" s="615">
        <v>41.3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38639</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7778782</v>
      </c>
      <c r="CS34" s="611"/>
      <c r="CT34" s="611"/>
      <c r="CU34" s="611"/>
      <c r="CV34" s="611"/>
      <c r="CW34" s="611"/>
      <c r="CX34" s="611"/>
      <c r="CY34" s="612"/>
      <c r="CZ34" s="615">
        <v>17.100000000000001</v>
      </c>
      <c r="DA34" s="640"/>
      <c r="DB34" s="640"/>
      <c r="DC34" s="644"/>
      <c r="DD34" s="619">
        <v>6207736</v>
      </c>
      <c r="DE34" s="611"/>
      <c r="DF34" s="611"/>
      <c r="DG34" s="611"/>
      <c r="DH34" s="611"/>
      <c r="DI34" s="611"/>
      <c r="DJ34" s="611"/>
      <c r="DK34" s="612"/>
      <c r="DL34" s="619">
        <v>5530854</v>
      </c>
      <c r="DM34" s="611"/>
      <c r="DN34" s="611"/>
      <c r="DO34" s="611"/>
      <c r="DP34" s="611"/>
      <c r="DQ34" s="611"/>
      <c r="DR34" s="611"/>
      <c r="DS34" s="611"/>
      <c r="DT34" s="611"/>
      <c r="DU34" s="611"/>
      <c r="DV34" s="612"/>
      <c r="DW34" s="615">
        <v>21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1147531</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217273</v>
      </c>
      <c r="CS35" s="642"/>
      <c r="CT35" s="642"/>
      <c r="CU35" s="642"/>
      <c r="CV35" s="642"/>
      <c r="CW35" s="642"/>
      <c r="CX35" s="642"/>
      <c r="CY35" s="643"/>
      <c r="CZ35" s="615">
        <v>0.5</v>
      </c>
      <c r="DA35" s="640"/>
      <c r="DB35" s="640"/>
      <c r="DC35" s="644"/>
      <c r="DD35" s="619">
        <v>203302</v>
      </c>
      <c r="DE35" s="642"/>
      <c r="DF35" s="642"/>
      <c r="DG35" s="642"/>
      <c r="DH35" s="642"/>
      <c r="DI35" s="642"/>
      <c r="DJ35" s="642"/>
      <c r="DK35" s="643"/>
      <c r="DL35" s="619">
        <v>201824</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1326777</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5278558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-47046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2787491</v>
      </c>
      <c r="CS36" s="611"/>
      <c r="CT36" s="611"/>
      <c r="CU36" s="611"/>
      <c r="CV36" s="611"/>
      <c r="CW36" s="611"/>
      <c r="CX36" s="611"/>
      <c r="CY36" s="612"/>
      <c r="CZ36" s="615">
        <v>6.1</v>
      </c>
      <c r="DA36" s="640"/>
      <c r="DB36" s="640"/>
      <c r="DC36" s="644"/>
      <c r="DD36" s="619">
        <v>2413710</v>
      </c>
      <c r="DE36" s="611"/>
      <c r="DF36" s="611"/>
      <c r="DG36" s="611"/>
      <c r="DH36" s="611"/>
      <c r="DI36" s="611"/>
      <c r="DJ36" s="611"/>
      <c r="DK36" s="612"/>
      <c r="DL36" s="619">
        <v>1587980</v>
      </c>
      <c r="DM36" s="611"/>
      <c r="DN36" s="611"/>
      <c r="DO36" s="611"/>
      <c r="DP36" s="611"/>
      <c r="DQ36" s="611"/>
      <c r="DR36" s="611"/>
      <c r="DS36" s="611"/>
      <c r="DT36" s="611"/>
      <c r="DU36" s="611"/>
      <c r="DV36" s="612"/>
      <c r="DW36" s="615">
        <v>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1008620</v>
      </c>
      <c r="S37" s="611"/>
      <c r="T37" s="611"/>
      <c r="U37" s="611"/>
      <c r="V37" s="611"/>
      <c r="W37" s="611"/>
      <c r="X37" s="611"/>
      <c r="Y37" s="612"/>
      <c r="Z37" s="613">
        <v>2.2000000000000002</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765484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-209931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141434</v>
      </c>
      <c r="CS37" s="642"/>
      <c r="CT37" s="642"/>
      <c r="CU37" s="642"/>
      <c r="CV37" s="642"/>
      <c r="CW37" s="642"/>
      <c r="CX37" s="642"/>
      <c r="CY37" s="643"/>
      <c r="CZ37" s="615">
        <v>0.3</v>
      </c>
      <c r="DA37" s="640"/>
      <c r="DB37" s="640"/>
      <c r="DC37" s="644"/>
      <c r="DD37" s="619">
        <v>141434</v>
      </c>
      <c r="DE37" s="642"/>
      <c r="DF37" s="642"/>
      <c r="DG37" s="642"/>
      <c r="DH37" s="642"/>
      <c r="DI37" s="642"/>
      <c r="DJ37" s="642"/>
      <c r="DK37" s="643"/>
      <c r="DL37" s="619">
        <v>135417</v>
      </c>
      <c r="DM37" s="642"/>
      <c r="DN37" s="642"/>
      <c r="DO37" s="642"/>
      <c r="DP37" s="642"/>
      <c r="DQ37" s="642"/>
      <c r="DR37" s="642"/>
      <c r="DS37" s="642"/>
      <c r="DT37" s="642"/>
      <c r="DU37" s="642"/>
      <c r="DV37" s="643"/>
      <c r="DW37" s="615">
        <v>0.5</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1300400</v>
      </c>
      <c r="S38" s="611"/>
      <c r="T38" s="611"/>
      <c r="U38" s="611"/>
      <c r="V38" s="611"/>
      <c r="W38" s="611"/>
      <c r="X38" s="611"/>
      <c r="Y38" s="612"/>
      <c r="Z38" s="613">
        <v>2.8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13925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17205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4499149</v>
      </c>
      <c r="CS38" s="611"/>
      <c r="CT38" s="611"/>
      <c r="CU38" s="611"/>
      <c r="CV38" s="611"/>
      <c r="CW38" s="611"/>
      <c r="CX38" s="611"/>
      <c r="CY38" s="612"/>
      <c r="CZ38" s="615">
        <v>9.9</v>
      </c>
      <c r="DA38" s="640"/>
      <c r="DB38" s="640"/>
      <c r="DC38" s="644"/>
      <c r="DD38" s="619">
        <v>3759838</v>
      </c>
      <c r="DE38" s="611"/>
      <c r="DF38" s="611"/>
      <c r="DG38" s="611"/>
      <c r="DH38" s="611"/>
      <c r="DI38" s="611"/>
      <c r="DJ38" s="611"/>
      <c r="DK38" s="612"/>
      <c r="DL38" s="619">
        <v>3574289</v>
      </c>
      <c r="DM38" s="611"/>
      <c r="DN38" s="611"/>
      <c r="DO38" s="611"/>
      <c r="DP38" s="611"/>
      <c r="DQ38" s="611"/>
      <c r="DR38" s="611"/>
      <c r="DS38" s="611"/>
      <c r="DT38" s="611"/>
      <c r="DU38" s="611"/>
      <c r="DV38" s="612"/>
      <c r="DW38" s="615">
        <v>13.6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24123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1913618</v>
      </c>
      <c r="CS39" s="642"/>
      <c r="CT39" s="642"/>
      <c r="CU39" s="642"/>
      <c r="CV39" s="642"/>
      <c r="CW39" s="642"/>
      <c r="CX39" s="642"/>
      <c r="CY39" s="643"/>
      <c r="CZ39" s="615">
        <v>4.2</v>
      </c>
      <c r="DA39" s="640"/>
      <c r="DB39" s="640"/>
      <c r="DC39" s="644"/>
      <c r="DD39" s="619">
        <v>1878455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277500</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324582</v>
      </c>
      <c r="CS40" s="611"/>
      <c r="CT40" s="611"/>
      <c r="CU40" s="611"/>
      <c r="CV40" s="611"/>
      <c r="CW40" s="611"/>
      <c r="CX40" s="611"/>
      <c r="CY40" s="612"/>
      <c r="CZ40" s="615">
        <v>0.7</v>
      </c>
      <c r="DA40" s="640"/>
      <c r="DB40" s="640"/>
      <c r="DC40" s="644"/>
      <c r="DD40" s="619">
        <v>199582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46338321</v>
      </c>
      <c r="S41" s="683"/>
      <c r="T41" s="683"/>
      <c r="U41" s="683"/>
      <c r="V41" s="683"/>
      <c r="W41" s="683"/>
      <c r="X41" s="683"/>
      <c r="Y41" s="687"/>
      <c r="Z41" s="688">
        <v>100</v>
      </c>
      <c r="AA41" s="688"/>
      <c r="AB41" s="688"/>
      <c r="AC41" s="688"/>
      <c r="AD41" s="689">
        <v>26077645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912401</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3586748</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323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2350436</v>
      </c>
      <c r="CS42" s="642"/>
      <c r="CT42" s="642"/>
      <c r="CU42" s="642"/>
      <c r="CV42" s="642"/>
      <c r="CW42" s="642"/>
      <c r="CX42" s="642"/>
      <c r="CY42" s="643"/>
      <c r="CZ42" s="615">
        <v>5.2</v>
      </c>
      <c r="DA42" s="640"/>
      <c r="DB42" s="640"/>
      <c r="DC42" s="644"/>
      <c r="DD42" s="619">
        <v>925654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68155</v>
      </c>
      <c r="CS43" s="642"/>
      <c r="CT43" s="642"/>
      <c r="CU43" s="642"/>
      <c r="CV43" s="642"/>
      <c r="CW43" s="642"/>
      <c r="CX43" s="642"/>
      <c r="CY43" s="643"/>
      <c r="CZ43" s="615">
        <v>0.1</v>
      </c>
      <c r="DA43" s="640"/>
      <c r="DB43" s="640"/>
      <c r="DC43" s="644"/>
      <c r="DD43" s="619">
        <v>68155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2339718</v>
      </c>
      <c r="CS44" s="611"/>
      <c r="CT44" s="611"/>
      <c r="CU44" s="611"/>
      <c r="CV44" s="611"/>
      <c r="CW44" s="611"/>
      <c r="CX44" s="611"/>
      <c r="CY44" s="612"/>
      <c r="CZ44" s="615">
        <v>5.0999999999999996</v>
      </c>
      <c r="DA44" s="616"/>
      <c r="DB44" s="616"/>
      <c r="DC44" s="622"/>
      <c r="DD44" s="619">
        <v>922536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213512</v>
      </c>
      <c r="CS45" s="642"/>
      <c r="CT45" s="642"/>
      <c r="CU45" s="642"/>
      <c r="CV45" s="642"/>
      <c r="CW45" s="642"/>
      <c r="CX45" s="642"/>
      <c r="CY45" s="643"/>
      <c r="CZ45" s="615">
        <v>0.5</v>
      </c>
      <c r="DA45" s="640"/>
      <c r="DB45" s="640"/>
      <c r="DC45" s="644"/>
      <c r="DD45" s="619">
        <v>35165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2121622</v>
      </c>
      <c r="CS46" s="611"/>
      <c r="CT46" s="611"/>
      <c r="CU46" s="611"/>
      <c r="CV46" s="611"/>
      <c r="CW46" s="611"/>
      <c r="CX46" s="611"/>
      <c r="CY46" s="612"/>
      <c r="CZ46" s="615">
        <v>4.7</v>
      </c>
      <c r="DA46" s="616"/>
      <c r="DB46" s="616"/>
      <c r="DC46" s="622"/>
      <c r="DD46" s="619">
        <v>882787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10718</v>
      </c>
      <c r="CS47" s="642"/>
      <c r="CT47" s="642"/>
      <c r="CU47" s="642"/>
      <c r="CV47" s="642"/>
      <c r="CW47" s="642"/>
      <c r="CX47" s="642"/>
      <c r="CY47" s="643"/>
      <c r="CZ47" s="615">
        <v>0</v>
      </c>
      <c r="DA47" s="640"/>
      <c r="DB47" s="640"/>
      <c r="DC47" s="644"/>
      <c r="DD47" s="619">
        <v>3118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45514158</v>
      </c>
      <c r="CS49" s="669"/>
      <c r="CT49" s="669"/>
      <c r="CU49" s="669"/>
      <c r="CV49" s="669"/>
      <c r="CW49" s="669"/>
      <c r="CX49" s="669"/>
      <c r="CY49" s="698"/>
      <c r="CZ49" s="690">
        <v>100</v>
      </c>
      <c r="DA49" s="699"/>
      <c r="DB49" s="699"/>
      <c r="DC49" s="700"/>
      <c r="DD49" s="701">
        <v>31454499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ncsV4N90BVOwcySwGrd9pPXKk9YKxgdOzhJertfePWtiXZooo9Ro5PzKn1CV6hi9xwrc4Hpl5/Y0/fCVcMIIA==" saltValue="Dtc/YlT6b30DeYc0UvZm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46638</v>
      </c>
      <c r="R7" s="740"/>
      <c r="S7" s="740"/>
      <c r="T7" s="740"/>
      <c r="U7" s="740"/>
      <c r="V7" s="740">
        <v>45813</v>
      </c>
      <c r="W7" s="740"/>
      <c r="X7" s="740"/>
      <c r="Y7" s="740"/>
      <c r="Z7" s="740"/>
      <c r="AA7" s="740">
        <v>824</v>
      </c>
      <c r="AB7" s="740"/>
      <c r="AC7" s="740"/>
      <c r="AD7" s="740"/>
      <c r="AE7" s="741"/>
      <c r="AF7" s="742">
        <v>721</v>
      </c>
      <c r="AG7" s="743"/>
      <c r="AH7" s="743"/>
      <c r="AI7" s="743"/>
      <c r="AJ7" s="744"/>
      <c r="AK7" s="745">
        <v>1148</v>
      </c>
      <c r="AL7" s="746"/>
      <c r="AM7" s="746"/>
      <c r="AN7" s="746"/>
      <c r="AO7" s="746"/>
      <c r="AP7" s="746">
        <v>32489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545</v>
      </c>
      <c r="BT7" s="734"/>
      <c r="BU7" s="734"/>
      <c r="BV7" s="734"/>
      <c r="BW7" s="734"/>
      <c r="BX7" s="734"/>
      <c r="BY7" s="734"/>
      <c r="BZ7" s="734"/>
      <c r="CA7" s="734"/>
      <c r="CB7" s="734"/>
      <c r="CC7" s="734"/>
      <c r="CD7" s="734"/>
      <c r="CE7" s="734"/>
      <c r="CF7" s="734"/>
      <c r="CG7" s="749"/>
      <c r="CH7" s="730">
        <v>-1</v>
      </c>
      <c r="CI7" s="731"/>
      <c r="CJ7" s="731"/>
      <c r="CK7" s="731"/>
      <c r="CL7" s="732"/>
      <c r="CM7" s="730">
        <v>153</v>
      </c>
      <c r="CN7" s="731"/>
      <c r="CO7" s="731"/>
      <c r="CP7" s="731"/>
      <c r="CQ7" s="732"/>
      <c r="CR7" s="730">
        <v>5</v>
      </c>
      <c r="CS7" s="731"/>
      <c r="CT7" s="731"/>
      <c r="CU7" s="731"/>
      <c r="CV7" s="732"/>
      <c r="CW7" s="730" t="s">
        <v>546</v>
      </c>
      <c r="CX7" s="731"/>
      <c r="CY7" s="731"/>
      <c r="CZ7" s="731"/>
      <c r="DA7" s="732"/>
      <c r="DB7" s="730" t="s">
        <v>546</v>
      </c>
      <c r="DC7" s="731"/>
      <c r="DD7" s="731"/>
      <c r="DE7" s="731"/>
      <c r="DF7" s="732"/>
      <c r="DG7" s="730" t="s">
        <v>546</v>
      </c>
      <c r="DH7" s="731"/>
      <c r="DI7" s="731"/>
      <c r="DJ7" s="731"/>
      <c r="DK7" s="732"/>
      <c r="DL7" s="730">
        <v>153</v>
      </c>
      <c r="DM7" s="731"/>
      <c r="DN7" s="731"/>
      <c r="DO7" s="731"/>
      <c r="DP7" s="732"/>
      <c r="DQ7" s="730" t="s">
        <v>546</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46338</v>
      </c>
      <c r="R23" s="780"/>
      <c r="S23" s="780"/>
      <c r="T23" s="780"/>
      <c r="U23" s="780"/>
      <c r="V23" s="780">
        <v>45514</v>
      </c>
      <c r="W23" s="780"/>
      <c r="X23" s="780"/>
      <c r="Y23" s="780"/>
      <c r="Z23" s="780"/>
      <c r="AA23" s="780">
        <v>824</v>
      </c>
      <c r="AB23" s="780"/>
      <c r="AC23" s="780"/>
      <c r="AD23" s="780"/>
      <c r="AE23" s="781"/>
      <c r="AF23" s="782">
        <v>721</v>
      </c>
      <c r="AG23" s="780"/>
      <c r="AH23" s="780"/>
      <c r="AI23" s="780"/>
      <c r="AJ23" s="783"/>
      <c r="AK23" s="784"/>
      <c r="AL23" s="785"/>
      <c r="AM23" s="785"/>
      <c r="AN23" s="785"/>
      <c r="AO23" s="785"/>
      <c r="AP23" s="780">
        <v>32489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11494</v>
      </c>
      <c r="R28" s="810"/>
      <c r="S28" s="810"/>
      <c r="T28" s="810"/>
      <c r="U28" s="810"/>
      <c r="V28" s="810">
        <v>11541</v>
      </c>
      <c r="W28" s="810"/>
      <c r="X28" s="810"/>
      <c r="Y28" s="810"/>
      <c r="Z28" s="810"/>
      <c r="AA28" s="810">
        <v>-47</v>
      </c>
      <c r="AB28" s="810"/>
      <c r="AC28" s="810"/>
      <c r="AD28" s="810"/>
      <c r="AE28" s="811"/>
      <c r="AF28" s="812">
        <v>-47</v>
      </c>
      <c r="AG28" s="810"/>
      <c r="AH28" s="810"/>
      <c r="AI28" s="810"/>
      <c r="AJ28" s="813"/>
      <c r="AK28" s="814">
        <v>912</v>
      </c>
      <c r="AL28" s="815"/>
      <c r="AM28" s="815"/>
      <c r="AN28" s="815"/>
      <c r="AO28" s="815"/>
      <c r="AP28" s="815" t="s">
        <v>546</v>
      </c>
      <c r="AQ28" s="815"/>
      <c r="AR28" s="815"/>
      <c r="AS28" s="815"/>
      <c r="AT28" s="815"/>
      <c r="AU28" s="815" t="s">
        <v>546</v>
      </c>
      <c r="AV28" s="815"/>
      <c r="AW28" s="815"/>
      <c r="AX28" s="815"/>
      <c r="AY28" s="815"/>
      <c r="AZ28" s="816" t="s">
        <v>555</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12053</v>
      </c>
      <c r="R29" s="771"/>
      <c r="S29" s="771"/>
      <c r="T29" s="771"/>
      <c r="U29" s="771"/>
      <c r="V29" s="771">
        <v>11896</v>
      </c>
      <c r="W29" s="771"/>
      <c r="X29" s="771"/>
      <c r="Y29" s="771"/>
      <c r="Z29" s="771"/>
      <c r="AA29" s="771">
        <v>157</v>
      </c>
      <c r="AB29" s="771"/>
      <c r="AC29" s="771"/>
      <c r="AD29" s="771"/>
      <c r="AE29" s="772"/>
      <c r="AF29" s="773">
        <v>157</v>
      </c>
      <c r="AG29" s="774"/>
      <c r="AH29" s="774"/>
      <c r="AI29" s="774"/>
      <c r="AJ29" s="775"/>
      <c r="AK29" s="821">
        <v>1829</v>
      </c>
      <c r="AL29" s="817"/>
      <c r="AM29" s="817"/>
      <c r="AN29" s="817"/>
      <c r="AO29" s="817"/>
      <c r="AP29" s="817" t="s">
        <v>546</v>
      </c>
      <c r="AQ29" s="817"/>
      <c r="AR29" s="817"/>
      <c r="AS29" s="817"/>
      <c r="AT29" s="817"/>
      <c r="AU29" s="817" t="s">
        <v>546</v>
      </c>
      <c r="AV29" s="817"/>
      <c r="AW29" s="817"/>
      <c r="AX29" s="817"/>
      <c r="AY29" s="817"/>
      <c r="AZ29" s="818" t="s">
        <v>555</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2512</v>
      </c>
      <c r="R30" s="771"/>
      <c r="S30" s="771"/>
      <c r="T30" s="771"/>
      <c r="U30" s="771"/>
      <c r="V30" s="771">
        <v>2499</v>
      </c>
      <c r="W30" s="771"/>
      <c r="X30" s="771"/>
      <c r="Y30" s="771"/>
      <c r="Z30" s="771"/>
      <c r="AA30" s="771">
        <v>13</v>
      </c>
      <c r="AB30" s="771"/>
      <c r="AC30" s="771"/>
      <c r="AD30" s="771"/>
      <c r="AE30" s="772"/>
      <c r="AF30" s="773">
        <v>13</v>
      </c>
      <c r="AG30" s="774"/>
      <c r="AH30" s="774"/>
      <c r="AI30" s="774"/>
      <c r="AJ30" s="775"/>
      <c r="AK30" s="821">
        <v>340</v>
      </c>
      <c r="AL30" s="817"/>
      <c r="AM30" s="817"/>
      <c r="AN30" s="817"/>
      <c r="AO30" s="817"/>
      <c r="AP30" s="817" t="s">
        <v>546</v>
      </c>
      <c r="AQ30" s="817"/>
      <c r="AR30" s="817"/>
      <c r="AS30" s="817"/>
      <c r="AT30" s="817"/>
      <c r="AU30" s="817" t="s">
        <v>546</v>
      </c>
      <c r="AV30" s="817"/>
      <c r="AW30" s="817"/>
      <c r="AX30" s="817"/>
      <c r="AY30" s="817"/>
      <c r="AZ30" s="818" t="s">
        <v>555</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2901</v>
      </c>
      <c r="R31" s="771"/>
      <c r="S31" s="771"/>
      <c r="T31" s="771"/>
      <c r="U31" s="771"/>
      <c r="V31" s="771">
        <v>2558</v>
      </c>
      <c r="W31" s="771"/>
      <c r="X31" s="771"/>
      <c r="Y31" s="771"/>
      <c r="Z31" s="771"/>
      <c r="AA31" s="771">
        <v>342</v>
      </c>
      <c r="AB31" s="771"/>
      <c r="AC31" s="771"/>
      <c r="AD31" s="771"/>
      <c r="AE31" s="772"/>
      <c r="AF31" s="773">
        <v>382</v>
      </c>
      <c r="AG31" s="774"/>
      <c r="AH31" s="774"/>
      <c r="AI31" s="774"/>
      <c r="AJ31" s="775"/>
      <c r="AK31" s="821">
        <v>765</v>
      </c>
      <c r="AL31" s="817"/>
      <c r="AM31" s="817"/>
      <c r="AN31" s="817"/>
      <c r="AO31" s="817"/>
      <c r="AP31" s="817">
        <v>10975</v>
      </c>
      <c r="AQ31" s="817"/>
      <c r="AR31" s="817"/>
      <c r="AS31" s="817"/>
      <c r="AT31" s="817"/>
      <c r="AU31" s="817">
        <v>6057</v>
      </c>
      <c r="AV31" s="817"/>
      <c r="AW31" s="817"/>
      <c r="AX31" s="817"/>
      <c r="AY31" s="817"/>
      <c r="AZ31" s="818" t="s">
        <v>546</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2544</v>
      </c>
      <c r="R32" s="771"/>
      <c r="S32" s="771"/>
      <c r="T32" s="771"/>
      <c r="U32" s="771"/>
      <c r="V32" s="771">
        <v>2299</v>
      </c>
      <c r="W32" s="771"/>
      <c r="X32" s="771"/>
      <c r="Y32" s="771"/>
      <c r="Z32" s="771"/>
      <c r="AA32" s="771">
        <v>245</v>
      </c>
      <c r="AB32" s="771"/>
      <c r="AC32" s="771"/>
      <c r="AD32" s="771"/>
      <c r="AE32" s="772"/>
      <c r="AF32" s="773">
        <v>3415</v>
      </c>
      <c r="AG32" s="774"/>
      <c r="AH32" s="774"/>
      <c r="AI32" s="774"/>
      <c r="AJ32" s="775"/>
      <c r="AK32" s="821">
        <v>14</v>
      </c>
      <c r="AL32" s="817"/>
      <c r="AM32" s="817"/>
      <c r="AN32" s="817"/>
      <c r="AO32" s="817"/>
      <c r="AP32" s="817">
        <v>1857</v>
      </c>
      <c r="AQ32" s="817"/>
      <c r="AR32" s="817"/>
      <c r="AS32" s="817"/>
      <c r="AT32" s="817"/>
      <c r="AU32" s="817">
        <v>0</v>
      </c>
      <c r="AV32" s="817"/>
      <c r="AW32" s="817"/>
      <c r="AX32" s="817"/>
      <c r="AY32" s="817"/>
      <c r="AZ32" s="818" t="s">
        <v>546</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3920</v>
      </c>
      <c r="AG63" s="831"/>
      <c r="AH63" s="831"/>
      <c r="AI63" s="831"/>
      <c r="AJ63" s="832"/>
      <c r="AK63" s="833"/>
      <c r="AL63" s="828"/>
      <c r="AM63" s="828"/>
      <c r="AN63" s="828"/>
      <c r="AO63" s="828"/>
      <c r="AP63" s="831">
        <v>12832</v>
      </c>
      <c r="AQ63" s="831"/>
      <c r="AR63" s="831"/>
      <c r="AS63" s="831"/>
      <c r="AT63" s="831"/>
      <c r="AU63" s="831">
        <v>6057</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547</v>
      </c>
      <c r="C68" s="857"/>
      <c r="D68" s="857"/>
      <c r="E68" s="857"/>
      <c r="F68" s="857"/>
      <c r="G68" s="857"/>
      <c r="H68" s="857"/>
      <c r="I68" s="857"/>
      <c r="J68" s="857"/>
      <c r="K68" s="857"/>
      <c r="L68" s="857"/>
      <c r="M68" s="857"/>
      <c r="N68" s="857"/>
      <c r="O68" s="857"/>
      <c r="P68" s="858"/>
      <c r="Q68" s="859">
        <v>12199</v>
      </c>
      <c r="R68" s="853"/>
      <c r="S68" s="853"/>
      <c r="T68" s="853"/>
      <c r="U68" s="853"/>
      <c r="V68" s="853">
        <v>11350</v>
      </c>
      <c r="W68" s="853"/>
      <c r="X68" s="853"/>
      <c r="Y68" s="853"/>
      <c r="Z68" s="853"/>
      <c r="AA68" s="853">
        <v>849</v>
      </c>
      <c r="AB68" s="853"/>
      <c r="AC68" s="853"/>
      <c r="AD68" s="853"/>
      <c r="AE68" s="853"/>
      <c r="AF68" s="853">
        <v>5621</v>
      </c>
      <c r="AG68" s="853"/>
      <c r="AH68" s="853"/>
      <c r="AI68" s="853"/>
      <c r="AJ68" s="853"/>
      <c r="AK68" s="853" t="s">
        <v>546</v>
      </c>
      <c r="AL68" s="853"/>
      <c r="AM68" s="853"/>
      <c r="AN68" s="853"/>
      <c r="AO68" s="853"/>
      <c r="AP68" s="853" t="s">
        <v>546</v>
      </c>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548</v>
      </c>
      <c r="C69" s="861"/>
      <c r="D69" s="861"/>
      <c r="E69" s="861"/>
      <c r="F69" s="861"/>
      <c r="G69" s="861"/>
      <c r="H69" s="861"/>
      <c r="I69" s="861"/>
      <c r="J69" s="861"/>
      <c r="K69" s="861"/>
      <c r="L69" s="861"/>
      <c r="M69" s="861"/>
      <c r="N69" s="861"/>
      <c r="O69" s="861"/>
      <c r="P69" s="862"/>
      <c r="Q69" s="863">
        <v>811</v>
      </c>
      <c r="R69" s="817"/>
      <c r="S69" s="817"/>
      <c r="T69" s="817"/>
      <c r="U69" s="817"/>
      <c r="V69" s="817">
        <v>656</v>
      </c>
      <c r="W69" s="817"/>
      <c r="X69" s="817"/>
      <c r="Y69" s="817"/>
      <c r="Z69" s="817"/>
      <c r="AA69" s="817">
        <v>155</v>
      </c>
      <c r="AB69" s="817"/>
      <c r="AC69" s="817"/>
      <c r="AD69" s="817"/>
      <c r="AE69" s="817"/>
      <c r="AF69" s="817">
        <v>81</v>
      </c>
      <c r="AG69" s="817"/>
      <c r="AH69" s="817"/>
      <c r="AI69" s="817"/>
      <c r="AJ69" s="817"/>
      <c r="AK69" s="817" t="s">
        <v>546</v>
      </c>
      <c r="AL69" s="817"/>
      <c r="AM69" s="817"/>
      <c r="AN69" s="817"/>
      <c r="AO69" s="817"/>
      <c r="AP69" s="817">
        <v>769</v>
      </c>
      <c r="AQ69" s="817"/>
      <c r="AR69" s="817"/>
      <c r="AS69" s="817"/>
      <c r="AT69" s="817"/>
      <c r="AU69" s="817">
        <v>176</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549</v>
      </c>
      <c r="C70" s="861"/>
      <c r="D70" s="861"/>
      <c r="E70" s="861"/>
      <c r="F70" s="861"/>
      <c r="G70" s="861"/>
      <c r="H70" s="861"/>
      <c r="I70" s="861"/>
      <c r="J70" s="861"/>
      <c r="K70" s="861"/>
      <c r="L70" s="861"/>
      <c r="M70" s="861"/>
      <c r="N70" s="861"/>
      <c r="O70" s="861"/>
      <c r="P70" s="862"/>
      <c r="Q70" s="863">
        <v>22493</v>
      </c>
      <c r="R70" s="817"/>
      <c r="S70" s="817"/>
      <c r="T70" s="817"/>
      <c r="U70" s="817"/>
      <c r="V70" s="817">
        <v>18905</v>
      </c>
      <c r="W70" s="817"/>
      <c r="X70" s="817"/>
      <c r="Y70" s="817"/>
      <c r="Z70" s="817"/>
      <c r="AA70" s="817">
        <v>3589</v>
      </c>
      <c r="AB70" s="817"/>
      <c r="AC70" s="817"/>
      <c r="AD70" s="817"/>
      <c r="AE70" s="817"/>
      <c r="AF70" s="817">
        <v>3589</v>
      </c>
      <c r="AG70" s="817"/>
      <c r="AH70" s="817"/>
      <c r="AI70" s="817"/>
      <c r="AJ70" s="817"/>
      <c r="AK70" s="817">
        <v>216</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550</v>
      </c>
      <c r="C71" s="861"/>
      <c r="D71" s="861"/>
      <c r="E71" s="861"/>
      <c r="F71" s="861"/>
      <c r="G71" s="861"/>
      <c r="H71" s="861"/>
      <c r="I71" s="861"/>
      <c r="J71" s="861"/>
      <c r="K71" s="861"/>
      <c r="L71" s="861"/>
      <c r="M71" s="861"/>
      <c r="N71" s="861"/>
      <c r="O71" s="861"/>
      <c r="P71" s="862"/>
      <c r="Q71" s="863">
        <v>187</v>
      </c>
      <c r="R71" s="817"/>
      <c r="S71" s="817"/>
      <c r="T71" s="817"/>
      <c r="U71" s="817"/>
      <c r="V71" s="817">
        <v>162</v>
      </c>
      <c r="W71" s="817"/>
      <c r="X71" s="817"/>
      <c r="Y71" s="817"/>
      <c r="Z71" s="817"/>
      <c r="AA71" s="817">
        <v>26</v>
      </c>
      <c r="AB71" s="817"/>
      <c r="AC71" s="817"/>
      <c r="AD71" s="817"/>
      <c r="AE71" s="817"/>
      <c r="AF71" s="817">
        <v>26</v>
      </c>
      <c r="AG71" s="817"/>
      <c r="AH71" s="817"/>
      <c r="AI71" s="817"/>
      <c r="AJ71" s="817"/>
      <c r="AK71" s="817" t="s">
        <v>546</v>
      </c>
      <c r="AL71" s="817"/>
      <c r="AM71" s="817"/>
      <c r="AN71" s="817"/>
      <c r="AO71" s="817"/>
      <c r="AP71" s="817" t="s">
        <v>546</v>
      </c>
      <c r="AQ71" s="817"/>
      <c r="AR71" s="817"/>
      <c r="AS71" s="817"/>
      <c r="AT71" s="817"/>
      <c r="AU71" s="817" t="s">
        <v>546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551</v>
      </c>
      <c r="C72" s="861"/>
      <c r="D72" s="861"/>
      <c r="E72" s="861"/>
      <c r="F72" s="861"/>
      <c r="G72" s="861"/>
      <c r="H72" s="861"/>
      <c r="I72" s="861"/>
      <c r="J72" s="861"/>
      <c r="K72" s="861"/>
      <c r="L72" s="861"/>
      <c r="M72" s="861"/>
      <c r="N72" s="861"/>
      <c r="O72" s="861"/>
      <c r="P72" s="862"/>
      <c r="Q72" s="863">
        <v>104</v>
      </c>
      <c r="R72" s="817"/>
      <c r="S72" s="817"/>
      <c r="T72" s="817"/>
      <c r="U72" s="817"/>
      <c r="V72" s="817">
        <v>94</v>
      </c>
      <c r="W72" s="817"/>
      <c r="X72" s="817"/>
      <c r="Y72" s="817"/>
      <c r="Z72" s="817"/>
      <c r="AA72" s="817">
        <v>10</v>
      </c>
      <c r="AB72" s="817"/>
      <c r="AC72" s="817"/>
      <c r="AD72" s="817"/>
      <c r="AE72" s="817"/>
      <c r="AF72" s="817">
        <v>10</v>
      </c>
      <c r="AG72" s="817"/>
      <c r="AH72" s="817"/>
      <c r="AI72" s="817"/>
      <c r="AJ72" s="817"/>
      <c r="AK72" s="817">
        <v>1</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552</v>
      </c>
      <c r="C73" s="861"/>
      <c r="D73" s="861"/>
      <c r="E73" s="861"/>
      <c r="F73" s="861"/>
      <c r="G73" s="861"/>
      <c r="H73" s="861"/>
      <c r="I73" s="861"/>
      <c r="J73" s="861"/>
      <c r="K73" s="861"/>
      <c r="L73" s="861"/>
      <c r="M73" s="861"/>
      <c r="N73" s="861"/>
      <c r="O73" s="861"/>
      <c r="P73" s="862"/>
      <c r="Q73" s="863">
        <v>100</v>
      </c>
      <c r="R73" s="817"/>
      <c r="S73" s="817"/>
      <c r="T73" s="817"/>
      <c r="U73" s="817"/>
      <c r="V73" s="817">
        <v>62</v>
      </c>
      <c r="W73" s="817"/>
      <c r="X73" s="817"/>
      <c r="Y73" s="817"/>
      <c r="Z73" s="817"/>
      <c r="AA73" s="817">
        <v>37</v>
      </c>
      <c r="AB73" s="817"/>
      <c r="AC73" s="817"/>
      <c r="AD73" s="817"/>
      <c r="AE73" s="817"/>
      <c r="AF73" s="817">
        <v>37</v>
      </c>
      <c r="AG73" s="817"/>
      <c r="AH73" s="817"/>
      <c r="AI73" s="817"/>
      <c r="AJ73" s="817"/>
      <c r="AK73" s="817" t="s">
        <v>546</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553</v>
      </c>
      <c r="C74" s="861"/>
      <c r="D74" s="861"/>
      <c r="E74" s="861"/>
      <c r="F74" s="861"/>
      <c r="G74" s="861"/>
      <c r="H74" s="861"/>
      <c r="I74" s="861"/>
      <c r="J74" s="861"/>
      <c r="K74" s="861"/>
      <c r="L74" s="861"/>
      <c r="M74" s="861"/>
      <c r="N74" s="861"/>
      <c r="O74" s="861"/>
      <c r="P74" s="862"/>
      <c r="Q74" s="863">
        <v>2922</v>
      </c>
      <c r="R74" s="817"/>
      <c r="S74" s="817"/>
      <c r="T74" s="817"/>
      <c r="U74" s="817"/>
      <c r="V74" s="817">
        <v>2446</v>
      </c>
      <c r="W74" s="817"/>
      <c r="X74" s="817"/>
      <c r="Y74" s="817"/>
      <c r="Z74" s="817"/>
      <c r="AA74" s="817">
        <v>476</v>
      </c>
      <c r="AB74" s="817"/>
      <c r="AC74" s="817"/>
      <c r="AD74" s="817"/>
      <c r="AE74" s="817"/>
      <c r="AF74" s="817">
        <v>476</v>
      </c>
      <c r="AG74" s="817"/>
      <c r="AH74" s="817"/>
      <c r="AI74" s="817"/>
      <c r="AJ74" s="817"/>
      <c r="AK74" s="817">
        <v>58</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554</v>
      </c>
      <c r="C75" s="861"/>
      <c r="D75" s="861"/>
      <c r="E75" s="861"/>
      <c r="F75" s="861"/>
      <c r="G75" s="861"/>
      <c r="H75" s="861"/>
      <c r="I75" s="861"/>
      <c r="J75" s="861"/>
      <c r="K75" s="861"/>
      <c r="L75" s="861"/>
      <c r="M75" s="861"/>
      <c r="N75" s="861"/>
      <c r="O75" s="861"/>
      <c r="P75" s="862"/>
      <c r="Q75" s="864">
        <v>758421</v>
      </c>
      <c r="R75" s="865"/>
      <c r="S75" s="865"/>
      <c r="T75" s="865"/>
      <c r="U75" s="821"/>
      <c r="V75" s="866">
        <v>750353</v>
      </c>
      <c r="W75" s="865"/>
      <c r="X75" s="865"/>
      <c r="Y75" s="865"/>
      <c r="Z75" s="821"/>
      <c r="AA75" s="866">
        <v>8067</v>
      </c>
      <c r="AB75" s="865"/>
      <c r="AC75" s="865"/>
      <c r="AD75" s="865"/>
      <c r="AE75" s="821"/>
      <c r="AF75" s="866">
        <v>8067</v>
      </c>
      <c r="AG75" s="865"/>
      <c r="AH75" s="865"/>
      <c r="AI75" s="865"/>
      <c r="AJ75" s="821"/>
      <c r="AK75" s="866">
        <v>4245</v>
      </c>
      <c r="AL75" s="865"/>
      <c r="AM75" s="865"/>
      <c r="AN75" s="865"/>
      <c r="AO75" s="821"/>
      <c r="AP75" s="866" t="s">
        <v>546</v>
      </c>
      <c r="AQ75" s="865"/>
      <c r="AR75" s="865"/>
      <c r="AS75" s="865"/>
      <c r="AT75" s="821"/>
      <c r="AU75" s="866" t="s">
        <v>546</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17907</v>
      </c>
      <c r="AG88" s="831"/>
      <c r="AH88" s="831"/>
      <c r="AI88" s="831"/>
      <c r="AJ88" s="831"/>
      <c r="AK88" s="828"/>
      <c r="AL88" s="828"/>
      <c r="AM88" s="828"/>
      <c r="AN88" s="828"/>
      <c r="AO88" s="828"/>
      <c r="AP88" s="831">
        <v>769</v>
      </c>
      <c r="AQ88" s="831"/>
      <c r="AR88" s="831"/>
      <c r="AS88" s="831"/>
      <c r="AT88" s="831"/>
      <c r="AU88" s="831">
        <v>176</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555</v>
      </c>
      <c r="CX102" s="839"/>
      <c r="CY102" s="839"/>
      <c r="CZ102" s="839"/>
      <c r="DA102" s="878"/>
      <c r="DB102" s="877" t="s">
        <v>555</v>
      </c>
      <c r="DC102" s="839"/>
      <c r="DD102" s="839"/>
      <c r="DE102" s="839"/>
      <c r="DF102" s="878"/>
      <c r="DG102" s="877" t="s">
        <v>555</v>
      </c>
      <c r="DH102" s="839"/>
      <c r="DI102" s="839"/>
      <c r="DJ102" s="839"/>
      <c r="DK102" s="878"/>
      <c r="DL102" s="877">
        <v>153</v>
      </c>
      <c r="DM102" s="839"/>
      <c r="DN102" s="839"/>
      <c r="DO102" s="839"/>
      <c r="DP102" s="878"/>
      <c r="DQ102" s="877" t="s">
        <v>555</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24"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3171156</v>
      </c>
      <c r="AB110" s="887"/>
      <c r="AC110" s="887"/>
      <c r="AD110" s="887"/>
      <c r="AE110" s="888"/>
      <c r="AF110" s="889">
        <v>3189287</v>
      </c>
      <c r="AG110" s="887"/>
      <c r="AH110" s="887"/>
      <c r="AI110" s="887"/>
      <c r="AJ110" s="888"/>
      <c r="AK110" s="889">
        <v>3138111</v>
      </c>
      <c r="AL110" s="887"/>
      <c r="AM110" s="887"/>
      <c r="AN110" s="887"/>
      <c r="AO110" s="888"/>
      <c r="AP110" s="890">
        <v>13.3</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31633622</v>
      </c>
      <c r="BR110" s="918"/>
      <c r="BS110" s="918"/>
      <c r="BT110" s="918"/>
      <c r="BU110" s="918"/>
      <c r="BV110" s="918">
        <v>34237725</v>
      </c>
      <c r="BW110" s="918"/>
      <c r="BX110" s="918"/>
      <c r="BY110" s="918"/>
      <c r="BZ110" s="918"/>
      <c r="CA110" s="918">
        <v>32489481</v>
      </c>
      <c r="CB110" s="918"/>
      <c r="CC110" s="918"/>
      <c r="CD110" s="918"/>
      <c r="CE110" s="918"/>
      <c r="CF110" s="931">
        <v>138.1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729208</v>
      </c>
      <c r="BR111" s="913"/>
      <c r="BS111" s="913"/>
      <c r="BT111" s="913"/>
      <c r="BU111" s="913"/>
      <c r="BV111" s="913">
        <v>190101</v>
      </c>
      <c r="BW111" s="913"/>
      <c r="BX111" s="913"/>
      <c r="BY111" s="913"/>
      <c r="BZ111" s="913"/>
      <c r="CA111" s="913">
        <v>190101</v>
      </c>
      <c r="CB111" s="913"/>
      <c r="CC111" s="913"/>
      <c r="CD111" s="913"/>
      <c r="CE111" s="913"/>
      <c r="CF111" s="907">
        <v>0.8</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4543689</v>
      </c>
      <c r="BR112" s="913"/>
      <c r="BS112" s="913"/>
      <c r="BT112" s="913"/>
      <c r="BU112" s="913"/>
      <c r="BV112" s="913">
        <v>4472976</v>
      </c>
      <c r="BW112" s="913"/>
      <c r="BX112" s="913"/>
      <c r="BY112" s="913"/>
      <c r="BZ112" s="913"/>
      <c r="CA112" s="913">
        <v>4512759</v>
      </c>
      <c r="CB112" s="913"/>
      <c r="CC112" s="913"/>
      <c r="CD112" s="913"/>
      <c r="CE112" s="913"/>
      <c r="CF112" s="907">
        <v>19.2</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187997</v>
      </c>
      <c r="DH112" s="913"/>
      <c r="DI112" s="913"/>
      <c r="DJ112" s="913"/>
      <c r="DK112" s="913"/>
      <c r="DL112" s="913">
        <v>187997</v>
      </c>
      <c r="DM112" s="913"/>
      <c r="DN112" s="913"/>
      <c r="DO112" s="913"/>
      <c r="DP112" s="913"/>
      <c r="DQ112" s="913">
        <v>187997</v>
      </c>
      <c r="DR112" s="913"/>
      <c r="DS112" s="913"/>
      <c r="DT112" s="913"/>
      <c r="DU112" s="913"/>
      <c r="DV112" s="914">
        <v>0.8</v>
      </c>
      <c r="DW112" s="914"/>
      <c r="DX112" s="914"/>
      <c r="DY112" s="914"/>
      <c r="DZ112" s="915"/>
    </row>
    <row r="113" spans="1:130" s="224"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353457</v>
      </c>
      <c r="AB113" s="925"/>
      <c r="AC113" s="925"/>
      <c r="AD113" s="925"/>
      <c r="AE113" s="926"/>
      <c r="AF113" s="927">
        <v>414433</v>
      </c>
      <c r="AG113" s="925"/>
      <c r="AH113" s="925"/>
      <c r="AI113" s="925"/>
      <c r="AJ113" s="926"/>
      <c r="AK113" s="927">
        <v>451901</v>
      </c>
      <c r="AL113" s="925"/>
      <c r="AM113" s="925"/>
      <c r="AN113" s="925"/>
      <c r="AO113" s="926"/>
      <c r="AP113" s="928">
        <v>1.9</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228198</v>
      </c>
      <c r="BR113" s="913"/>
      <c r="BS113" s="913"/>
      <c r="BT113" s="913"/>
      <c r="BU113" s="913"/>
      <c r="BV113" s="913">
        <v>204089</v>
      </c>
      <c r="BW113" s="913"/>
      <c r="BX113" s="913"/>
      <c r="BY113" s="913"/>
      <c r="BZ113" s="913"/>
      <c r="CA113" s="913">
        <v>175930</v>
      </c>
      <c r="CB113" s="913"/>
      <c r="CC113" s="913"/>
      <c r="CD113" s="913"/>
      <c r="CE113" s="913"/>
      <c r="CF113" s="907">
        <v>0.7</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15340</v>
      </c>
      <c r="AB114" s="946"/>
      <c r="AC114" s="946"/>
      <c r="AD114" s="946"/>
      <c r="AE114" s="947"/>
      <c r="AF114" s="948">
        <v>17599</v>
      </c>
      <c r="AG114" s="946"/>
      <c r="AH114" s="946"/>
      <c r="AI114" s="946"/>
      <c r="AJ114" s="947"/>
      <c r="AK114" s="948">
        <v>22536</v>
      </c>
      <c r="AL114" s="946"/>
      <c r="AM114" s="946"/>
      <c r="AN114" s="946"/>
      <c r="AO114" s="947"/>
      <c r="AP114" s="949">
        <v>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4093441</v>
      </c>
      <c r="BR114" s="913"/>
      <c r="BS114" s="913"/>
      <c r="BT114" s="913"/>
      <c r="BU114" s="913"/>
      <c r="BV114" s="913">
        <v>4001574</v>
      </c>
      <c r="BW114" s="913"/>
      <c r="BX114" s="913"/>
      <c r="BY114" s="913"/>
      <c r="BZ114" s="913"/>
      <c r="CA114" s="913">
        <v>3927725</v>
      </c>
      <c r="CB114" s="913"/>
      <c r="CC114" s="913"/>
      <c r="CD114" s="913"/>
      <c r="CE114" s="913"/>
      <c r="CF114" s="907">
        <v>16.7</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1131</v>
      </c>
      <c r="AB115" s="925"/>
      <c r="AC115" s="925"/>
      <c r="AD115" s="925"/>
      <c r="AE115" s="926"/>
      <c r="AF115" s="927">
        <v>31230</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v>1305</v>
      </c>
      <c r="BR115" s="913"/>
      <c r="BS115" s="913"/>
      <c r="BT115" s="913"/>
      <c r="BU115" s="913"/>
      <c r="BV115" s="913">
        <v>1567</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541211</v>
      </c>
      <c r="DH115" s="946"/>
      <c r="DI115" s="946"/>
      <c r="DJ115" s="946"/>
      <c r="DK115" s="947"/>
      <c r="DL115" s="948">
        <v>2104</v>
      </c>
      <c r="DM115" s="946"/>
      <c r="DN115" s="946"/>
      <c r="DO115" s="946"/>
      <c r="DP115" s="947"/>
      <c r="DQ115" s="948">
        <v>2104</v>
      </c>
      <c r="DR115" s="946"/>
      <c r="DS115" s="946"/>
      <c r="DT115" s="946"/>
      <c r="DU115" s="947"/>
      <c r="DV115" s="949">
        <v>0</v>
      </c>
      <c r="DW115" s="950"/>
      <c r="DX115" s="950"/>
      <c r="DY115" s="950"/>
      <c r="DZ115" s="951"/>
    </row>
    <row r="116" spans="1:130" s="224"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3541084</v>
      </c>
      <c r="AB117" s="966"/>
      <c r="AC117" s="966"/>
      <c r="AD117" s="966"/>
      <c r="AE117" s="967"/>
      <c r="AF117" s="968">
        <v>3652549</v>
      </c>
      <c r="AG117" s="966"/>
      <c r="AH117" s="966"/>
      <c r="AI117" s="966"/>
      <c r="AJ117" s="967"/>
      <c r="AK117" s="968">
        <v>3612548</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440</v>
      </c>
      <c r="BP119" s="992"/>
      <c r="BQ119" s="986">
        <v>41229463</v>
      </c>
      <c r="BR119" s="987"/>
      <c r="BS119" s="987"/>
      <c r="BT119" s="987"/>
      <c r="BU119" s="987"/>
      <c r="BV119" s="987">
        <v>43108032</v>
      </c>
      <c r="BW119" s="987"/>
      <c r="BX119" s="987"/>
      <c r="BY119" s="987"/>
      <c r="BZ119" s="987"/>
      <c r="CA119" s="987">
        <v>41295996</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9041836</v>
      </c>
      <c r="BR120" s="918"/>
      <c r="BS120" s="918"/>
      <c r="BT120" s="918"/>
      <c r="BU120" s="918"/>
      <c r="BV120" s="918">
        <v>9635783</v>
      </c>
      <c r="BW120" s="918"/>
      <c r="BX120" s="918"/>
      <c r="BY120" s="918"/>
      <c r="BZ120" s="918"/>
      <c r="CA120" s="918">
        <v>10263411</v>
      </c>
      <c r="CB120" s="918"/>
      <c r="CC120" s="918"/>
      <c r="CD120" s="918"/>
      <c r="CE120" s="918"/>
      <c r="CF120" s="931">
        <v>43.6</v>
      </c>
      <c r="CG120" s="932"/>
      <c r="CH120" s="932"/>
      <c r="CI120" s="932"/>
      <c r="CJ120" s="932"/>
      <c r="CK120" s="993" t="s">
        <v>444</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4542500</v>
      </c>
      <c r="DH120" s="918"/>
      <c r="DI120" s="918"/>
      <c r="DJ120" s="918"/>
      <c r="DK120" s="918"/>
      <c r="DL120" s="918">
        <v>4471498</v>
      </c>
      <c r="DM120" s="918"/>
      <c r="DN120" s="918"/>
      <c r="DO120" s="918"/>
      <c r="DP120" s="918"/>
      <c r="DQ120" s="918">
        <v>4510903</v>
      </c>
      <c r="DR120" s="918"/>
      <c r="DS120" s="918"/>
      <c r="DT120" s="918"/>
      <c r="DU120" s="918"/>
      <c r="DV120" s="919">
        <v>19.2</v>
      </c>
      <c r="DW120" s="919"/>
      <c r="DX120" s="919"/>
      <c r="DY120" s="919"/>
      <c r="DZ120" s="920"/>
    </row>
    <row r="121" spans="1:130" s="224"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6969418</v>
      </c>
      <c r="BR121" s="913"/>
      <c r="BS121" s="913"/>
      <c r="BT121" s="913"/>
      <c r="BU121" s="913"/>
      <c r="BV121" s="913">
        <v>6511394</v>
      </c>
      <c r="BW121" s="913"/>
      <c r="BX121" s="913"/>
      <c r="BY121" s="913"/>
      <c r="BZ121" s="913"/>
      <c r="CA121" s="913">
        <v>6473154</v>
      </c>
      <c r="CB121" s="913"/>
      <c r="CC121" s="913"/>
      <c r="CD121" s="913"/>
      <c r="CE121" s="913"/>
      <c r="CF121" s="907">
        <v>27.5</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1189</v>
      </c>
      <c r="DH121" s="913"/>
      <c r="DI121" s="913"/>
      <c r="DJ121" s="913"/>
      <c r="DK121" s="913"/>
      <c r="DL121" s="913">
        <v>1478</v>
      </c>
      <c r="DM121" s="913"/>
      <c r="DN121" s="913"/>
      <c r="DO121" s="913"/>
      <c r="DP121" s="913"/>
      <c r="DQ121" s="913">
        <v>1856</v>
      </c>
      <c r="DR121" s="913"/>
      <c r="DS121" s="913"/>
      <c r="DT121" s="913"/>
      <c r="DU121" s="913"/>
      <c r="DV121" s="914">
        <v>0</v>
      </c>
      <c r="DW121" s="914"/>
      <c r="DX121" s="914"/>
      <c r="DY121" s="914"/>
      <c r="DZ121" s="915"/>
    </row>
    <row r="122" spans="1:130" s="224"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30672956</v>
      </c>
      <c r="BR122" s="987"/>
      <c r="BS122" s="987"/>
      <c r="BT122" s="987"/>
      <c r="BU122" s="987"/>
      <c r="BV122" s="987">
        <v>30750946</v>
      </c>
      <c r="BW122" s="987"/>
      <c r="BX122" s="987"/>
      <c r="BY122" s="987"/>
      <c r="BZ122" s="987"/>
      <c r="CA122" s="987">
        <v>29331571</v>
      </c>
      <c r="CB122" s="987"/>
      <c r="CC122" s="987"/>
      <c r="CD122" s="987"/>
      <c r="CE122" s="987"/>
      <c r="CF122" s="1004">
        <v>124.7</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448</v>
      </c>
      <c r="BP123" s="992"/>
      <c r="BQ123" s="1050">
        <v>46684210</v>
      </c>
      <c r="BR123" s="1051"/>
      <c r="BS123" s="1051"/>
      <c r="BT123" s="1051"/>
      <c r="BU123" s="1051"/>
      <c r="BV123" s="1051">
        <v>46898123</v>
      </c>
      <c r="BW123" s="1051"/>
      <c r="BX123" s="1051"/>
      <c r="BY123" s="1051"/>
      <c r="BZ123" s="1051"/>
      <c r="CA123" s="1051">
        <v>46068136</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1131</v>
      </c>
      <c r="AB126" s="946"/>
      <c r="AC126" s="946"/>
      <c r="AD126" s="946"/>
      <c r="AE126" s="947"/>
      <c r="AF126" s="948">
        <v>31230</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642546</v>
      </c>
      <c r="AB128" s="1033"/>
      <c r="AC128" s="1033"/>
      <c r="AD128" s="1033"/>
      <c r="AE128" s="1034"/>
      <c r="AF128" s="1035">
        <v>628314</v>
      </c>
      <c r="AG128" s="1033"/>
      <c r="AH128" s="1033"/>
      <c r="AI128" s="1033"/>
      <c r="AJ128" s="1034"/>
      <c r="AK128" s="1035">
        <v>620023</v>
      </c>
      <c r="AL128" s="1033"/>
      <c r="AM128" s="1033"/>
      <c r="AN128" s="1033"/>
      <c r="AO128" s="1034"/>
      <c r="AP128" s="1036"/>
      <c r="AQ128" s="1037"/>
      <c r="AR128" s="1037"/>
      <c r="AS128" s="1037"/>
      <c r="AT128" s="1038"/>
      <c r="AU128" s="226"/>
      <c r="AV128" s="226"/>
      <c r="AW128" s="226"/>
      <c r="AX128" s="883" t="s">
        <v>462</v>
      </c>
      <c r="AY128" s="884"/>
      <c r="AZ128" s="884"/>
      <c r="BA128" s="884"/>
      <c r="BB128" s="884"/>
      <c r="BC128" s="884"/>
      <c r="BD128" s="884"/>
      <c r="BE128" s="885"/>
      <c r="BF128" s="1039" t="s">
        <v>122</v>
      </c>
      <c r="BG128" s="1040"/>
      <c r="BH128" s="1040"/>
      <c r="BI128" s="1040"/>
      <c r="BJ128" s="1040"/>
      <c r="BK128" s="1040"/>
      <c r="BL128" s="1041"/>
      <c r="BM128" s="1039">
        <v>12.02</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v>1305</v>
      </c>
      <c r="DH128" s="1025"/>
      <c r="DI128" s="1025"/>
      <c r="DJ128" s="1025"/>
      <c r="DK128" s="1025"/>
      <c r="DL128" s="1025">
        <v>1567</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25884473</v>
      </c>
      <c r="AB129" s="946"/>
      <c r="AC129" s="946"/>
      <c r="AD129" s="946"/>
      <c r="AE129" s="947"/>
      <c r="AF129" s="948">
        <v>25470943</v>
      </c>
      <c r="AG129" s="946"/>
      <c r="AH129" s="946"/>
      <c r="AI129" s="946"/>
      <c r="AJ129" s="947"/>
      <c r="AK129" s="948">
        <v>26028552</v>
      </c>
      <c r="AL129" s="946"/>
      <c r="AM129" s="946"/>
      <c r="AN129" s="946"/>
      <c r="AO129" s="947"/>
      <c r="AP129" s="1060"/>
      <c r="AQ129" s="1061"/>
      <c r="AR129" s="1061"/>
      <c r="AS129" s="1061"/>
      <c r="AT129" s="1062"/>
      <c r="AU129" s="227"/>
      <c r="AV129" s="227"/>
      <c r="AW129" s="227"/>
      <c r="AX129" s="1052" t="s">
        <v>465</v>
      </c>
      <c r="AY129" s="910"/>
      <c r="AZ129" s="910"/>
      <c r="BA129" s="910"/>
      <c r="BB129" s="910"/>
      <c r="BC129" s="910"/>
      <c r="BD129" s="910"/>
      <c r="BE129" s="911"/>
      <c r="BF129" s="1053" t="s">
        <v>122</v>
      </c>
      <c r="BG129" s="1054"/>
      <c r="BH129" s="1054"/>
      <c r="BI129" s="1054"/>
      <c r="BJ129" s="1054"/>
      <c r="BK129" s="1054"/>
      <c r="BL129" s="1055"/>
      <c r="BM129" s="1053">
        <v>17.02</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2482561</v>
      </c>
      <c r="AB130" s="946"/>
      <c r="AC130" s="946"/>
      <c r="AD130" s="946"/>
      <c r="AE130" s="947"/>
      <c r="AF130" s="948">
        <v>2499978</v>
      </c>
      <c r="AG130" s="946"/>
      <c r="AH130" s="946"/>
      <c r="AI130" s="946"/>
      <c r="AJ130" s="947"/>
      <c r="AK130" s="948">
        <v>2501877</v>
      </c>
      <c r="AL130" s="946"/>
      <c r="AM130" s="946"/>
      <c r="AN130" s="946"/>
      <c r="AO130" s="947"/>
      <c r="AP130" s="1060"/>
      <c r="AQ130" s="1061"/>
      <c r="AR130" s="1061"/>
      <c r="AS130" s="1061"/>
      <c r="AT130" s="1062"/>
      <c r="AU130" s="227"/>
      <c r="AV130" s="227"/>
      <c r="AW130" s="227"/>
      <c r="AX130" s="1052" t="s">
        <v>468</v>
      </c>
      <c r="AY130" s="910"/>
      <c r="AZ130" s="910"/>
      <c r="BA130" s="910"/>
      <c r="BB130" s="910"/>
      <c r="BC130" s="910"/>
      <c r="BD130" s="910"/>
      <c r="BE130" s="911"/>
      <c r="BF130" s="1088">
        <v>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23401912</v>
      </c>
      <c r="AB131" s="973"/>
      <c r="AC131" s="973"/>
      <c r="AD131" s="973"/>
      <c r="AE131" s="974"/>
      <c r="AF131" s="972">
        <v>22970965</v>
      </c>
      <c r="AG131" s="973"/>
      <c r="AH131" s="973"/>
      <c r="AI131" s="973"/>
      <c r="AJ131" s="974"/>
      <c r="AK131" s="972">
        <v>23526675</v>
      </c>
      <c r="AL131" s="973"/>
      <c r="AM131" s="973"/>
      <c r="AN131" s="973"/>
      <c r="AO131" s="974"/>
      <c r="AP131" s="1097"/>
      <c r="AQ131" s="1098"/>
      <c r="AR131" s="1098"/>
      <c r="AS131" s="1098"/>
      <c r="AT131" s="1099"/>
      <c r="AU131" s="227"/>
      <c r="AV131" s="227"/>
      <c r="AW131" s="227"/>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1.7775342460000001</v>
      </c>
      <c r="AB132" s="1084"/>
      <c r="AC132" s="1084"/>
      <c r="AD132" s="1084"/>
      <c r="AE132" s="1085"/>
      <c r="AF132" s="1086">
        <v>2.2822593649999998</v>
      </c>
      <c r="AG132" s="1084"/>
      <c r="AH132" s="1084"/>
      <c r="AI132" s="1084"/>
      <c r="AJ132" s="1085"/>
      <c r="AK132" s="1086">
        <v>2.085496569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1.6</v>
      </c>
      <c r="AB133" s="1067"/>
      <c r="AC133" s="1067"/>
      <c r="AD133" s="1067"/>
      <c r="AE133" s="1068"/>
      <c r="AF133" s="1066">
        <v>2</v>
      </c>
      <c r="AG133" s="1067"/>
      <c r="AH133" s="1067"/>
      <c r="AI133" s="1067"/>
      <c r="AJ133" s="1068"/>
      <c r="AK133" s="1066">
        <v>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bWDU9ztUwu7jDin0X2fsD3MXvLEu3rGw8Q4mv2VqXMNPzxhK88LKaxsoa8sD/uh7Pl6HlsMFXH3Mx+Lyzd+Sg==" saltValue="Fd3bo0JPi0TiHRT2xEAL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h9B51pBH8rKy3EbfMI5BsfXKR8LqtGkidJHSS5hsa32rfDrid/VBgMWxpLZKEMWOkfNhhGacJxXGKUbCqf9Mg==" saltValue="Z6RJYwlciZkEUcXkcmlvC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HYYh2JQ9HxhCKsRmZ6y2lSZcxQMFGClNop6J2jLizTP8wtYRed02SDRzVFcLENxKnSRaqm9LSs9FNQ8Tw2J0Q==" saltValue="P79uAexHSzq2PhcQvJmJ8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1" t="s">
        <v>477</v>
      </c>
      <c r="AP7" s="265"/>
      <c r="AQ7" s="266" t="s">
        <v>478</v>
      </c>
      <c r="AR7" s="267"/>
    </row>
    <row r="8" spans="1:46" ht="13.2" x14ac:dyDescent="0.2">
      <c r="A8" s="259"/>
      <c r="AK8" s="268"/>
      <c r="AL8" s="269"/>
      <c r="AM8" s="269"/>
      <c r="AN8" s="270"/>
      <c r="AO8" s="1102"/>
      <c r="AP8" s="271" t="s">
        <v>479</v>
      </c>
      <c r="AQ8" s="272" t="s">
        <v>480</v>
      </c>
      <c r="AR8" s="273" t="s">
        <v>481</v>
      </c>
    </row>
    <row r="9" spans="1:46" ht="13.2" x14ac:dyDescent="0.2">
      <c r="A9" s="259"/>
      <c r="AK9" s="1103" t="s">
        <v>482</v>
      </c>
      <c r="AL9" s="1104"/>
      <c r="AM9" s="1104"/>
      <c r="AN9" s="1105"/>
      <c r="AO9" s="274">
        <v>8340523</v>
      </c>
      <c r="AP9" s="274">
        <v>63529</v>
      </c>
      <c r="AQ9" s="275">
        <v>63160</v>
      </c>
      <c r="AR9" s="276">
        <v>0.6</v>
      </c>
    </row>
    <row r="10" spans="1:46" ht="13.5" customHeight="1" x14ac:dyDescent="0.2">
      <c r="A10" s="259"/>
      <c r="AK10" s="1103" t="s">
        <v>483</v>
      </c>
      <c r="AL10" s="1104"/>
      <c r="AM10" s="1104"/>
      <c r="AN10" s="1105"/>
      <c r="AO10" s="277">
        <v>20958</v>
      </c>
      <c r="AP10" s="277">
        <v>160</v>
      </c>
      <c r="AQ10" s="278">
        <v>4257</v>
      </c>
      <c r="AR10" s="279">
        <v>-96.2</v>
      </c>
    </row>
    <row r="11" spans="1:46" ht="13.5" customHeight="1" x14ac:dyDescent="0.2">
      <c r="A11" s="259"/>
      <c r="AK11" s="1103" t="s">
        <v>484</v>
      </c>
      <c r="AL11" s="1104"/>
      <c r="AM11" s="1104"/>
      <c r="AN11" s="1105"/>
      <c r="AO11" s="277" t="s">
        <v>485</v>
      </c>
      <c r="AP11" s="277" t="s">
        <v>485</v>
      </c>
      <c r="AQ11" s="278">
        <v>595</v>
      </c>
      <c r="AR11" s="279" t="s">
        <v>485</v>
      </c>
    </row>
    <row r="12" spans="1:46" ht="13.5" customHeight="1" x14ac:dyDescent="0.2">
      <c r="A12" s="259"/>
      <c r="AK12" s="1103" t="s">
        <v>486</v>
      </c>
      <c r="AL12" s="1104"/>
      <c r="AM12" s="1104"/>
      <c r="AN12" s="1105"/>
      <c r="AO12" s="277" t="s">
        <v>485</v>
      </c>
      <c r="AP12" s="277" t="s">
        <v>485</v>
      </c>
      <c r="AQ12" s="278">
        <v>9</v>
      </c>
      <c r="AR12" s="279" t="s">
        <v>485</v>
      </c>
    </row>
    <row r="13" spans="1:46" ht="13.5" customHeight="1" x14ac:dyDescent="0.2">
      <c r="A13" s="259"/>
      <c r="AK13" s="1103" t="s">
        <v>487</v>
      </c>
      <c r="AL13" s="1104"/>
      <c r="AM13" s="1104"/>
      <c r="AN13" s="1105"/>
      <c r="AO13" s="277">
        <v>407811</v>
      </c>
      <c r="AP13" s="277">
        <v>3106</v>
      </c>
      <c r="AQ13" s="278">
        <v>2608</v>
      </c>
      <c r="AR13" s="279">
        <v>19.100000000000001</v>
      </c>
    </row>
    <row r="14" spans="1:46" ht="13.5" customHeight="1" x14ac:dyDescent="0.2">
      <c r="A14" s="259"/>
      <c r="AK14" s="1103" t="s">
        <v>488</v>
      </c>
      <c r="AL14" s="1104"/>
      <c r="AM14" s="1104"/>
      <c r="AN14" s="1105"/>
      <c r="AO14" s="277">
        <v>68155</v>
      </c>
      <c r="AP14" s="277">
        <v>519</v>
      </c>
      <c r="AQ14" s="278">
        <v>1202</v>
      </c>
      <c r="AR14" s="279">
        <v>-56.8</v>
      </c>
    </row>
    <row r="15" spans="1:46" ht="13.5" customHeight="1" x14ac:dyDescent="0.2">
      <c r="A15" s="259"/>
      <c r="AK15" s="1106" t="s">
        <v>489</v>
      </c>
      <c r="AL15" s="1107"/>
      <c r="AM15" s="1107"/>
      <c r="AN15" s="1108"/>
      <c r="AO15" s="277">
        <v>-558465</v>
      </c>
      <c r="AP15" s="277">
        <v>-4254</v>
      </c>
      <c r="AQ15" s="278">
        <v>-3084</v>
      </c>
      <c r="AR15" s="279">
        <v>37.9</v>
      </c>
    </row>
    <row r="16" spans="1:46" ht="13.2" x14ac:dyDescent="0.2">
      <c r="A16" s="259"/>
      <c r="AK16" s="1106" t="s">
        <v>177</v>
      </c>
      <c r="AL16" s="1107"/>
      <c r="AM16" s="1107"/>
      <c r="AN16" s="1108"/>
      <c r="AO16" s="277">
        <v>8278982</v>
      </c>
      <c r="AP16" s="277">
        <v>63061</v>
      </c>
      <c r="AQ16" s="278">
        <v>68747</v>
      </c>
      <c r="AR16" s="279">
        <v>-8.3000000000000007</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09" t="s">
        <v>494</v>
      </c>
      <c r="AL21" s="1110"/>
      <c r="AM21" s="1110"/>
      <c r="AN21" s="1111"/>
      <c r="AO21" s="289">
        <v>6.09</v>
      </c>
      <c r="AP21" s="290">
        <v>6.22</v>
      </c>
      <c r="AQ21" s="291">
        <v>-0.13</v>
      </c>
      <c r="AS21" s="292"/>
      <c r="AT21" s="288"/>
    </row>
    <row r="22" spans="1:46" s="260" customFormat="1" ht="13.2" x14ac:dyDescent="0.2">
      <c r="A22" s="288"/>
      <c r="AK22" s="1109" t="s">
        <v>495</v>
      </c>
      <c r="AL22" s="1110"/>
      <c r="AM22" s="1110"/>
      <c r="AN22" s="1111"/>
      <c r="AO22" s="293">
        <v>99.8</v>
      </c>
      <c r="AP22" s="294">
        <v>98.7</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1" t="s">
        <v>477</v>
      </c>
      <c r="AP30" s="265"/>
      <c r="AQ30" s="266" t="s">
        <v>478</v>
      </c>
      <c r="AR30" s="267"/>
    </row>
    <row r="31" spans="1:46" ht="13.2" x14ac:dyDescent="0.2">
      <c r="A31" s="259"/>
      <c r="AK31" s="268"/>
      <c r="AL31" s="269"/>
      <c r="AM31" s="269"/>
      <c r="AN31" s="270"/>
      <c r="AO31" s="1102"/>
      <c r="AP31" s="271" t="s">
        <v>479</v>
      </c>
      <c r="AQ31" s="272" t="s">
        <v>480</v>
      </c>
      <c r="AR31" s="273" t="s">
        <v>481</v>
      </c>
    </row>
    <row r="32" spans="1:46" ht="27" customHeight="1" x14ac:dyDescent="0.2">
      <c r="A32" s="259"/>
      <c r="AK32" s="1117" t="s">
        <v>499</v>
      </c>
      <c r="AL32" s="1118"/>
      <c r="AM32" s="1118"/>
      <c r="AN32" s="1119"/>
      <c r="AO32" s="303">
        <v>3138111</v>
      </c>
      <c r="AP32" s="303">
        <v>23903</v>
      </c>
      <c r="AQ32" s="304">
        <v>33476</v>
      </c>
      <c r="AR32" s="305">
        <v>-28.6</v>
      </c>
    </row>
    <row r="33" spans="1:46" ht="13.5" customHeight="1" x14ac:dyDescent="0.2">
      <c r="A33" s="259"/>
      <c r="AK33" s="1117" t="s">
        <v>500</v>
      </c>
      <c r="AL33" s="1118"/>
      <c r="AM33" s="1118"/>
      <c r="AN33" s="1119"/>
      <c r="AO33" s="303" t="s">
        <v>485</v>
      </c>
      <c r="AP33" s="303" t="s">
        <v>485</v>
      </c>
      <c r="AQ33" s="304" t="s">
        <v>485</v>
      </c>
      <c r="AR33" s="305" t="s">
        <v>485</v>
      </c>
    </row>
    <row r="34" spans="1:46" ht="27" customHeight="1" x14ac:dyDescent="0.2">
      <c r="A34" s="259"/>
      <c r="AK34" s="1117" t="s">
        <v>501</v>
      </c>
      <c r="AL34" s="1118"/>
      <c r="AM34" s="1118"/>
      <c r="AN34" s="1119"/>
      <c r="AO34" s="303" t="s">
        <v>485</v>
      </c>
      <c r="AP34" s="303" t="s">
        <v>485</v>
      </c>
      <c r="AQ34" s="304">
        <v>23</v>
      </c>
      <c r="AR34" s="305" t="s">
        <v>485</v>
      </c>
    </row>
    <row r="35" spans="1:46" ht="27" customHeight="1" x14ac:dyDescent="0.2">
      <c r="A35" s="259"/>
      <c r="AK35" s="1117" t="s">
        <v>502</v>
      </c>
      <c r="AL35" s="1118"/>
      <c r="AM35" s="1118"/>
      <c r="AN35" s="1119"/>
      <c r="AO35" s="303">
        <v>451901</v>
      </c>
      <c r="AP35" s="303">
        <v>3442</v>
      </c>
      <c r="AQ35" s="304">
        <v>5696</v>
      </c>
      <c r="AR35" s="305">
        <v>-39.6</v>
      </c>
    </row>
    <row r="36" spans="1:46" ht="27" customHeight="1" x14ac:dyDescent="0.2">
      <c r="A36" s="259"/>
      <c r="AK36" s="1117" t="s">
        <v>503</v>
      </c>
      <c r="AL36" s="1118"/>
      <c r="AM36" s="1118"/>
      <c r="AN36" s="1119"/>
      <c r="AO36" s="303">
        <v>22536</v>
      </c>
      <c r="AP36" s="303">
        <v>172</v>
      </c>
      <c r="AQ36" s="304">
        <v>1273</v>
      </c>
      <c r="AR36" s="305">
        <v>-86.5</v>
      </c>
    </row>
    <row r="37" spans="1:46" ht="13.5" customHeight="1" x14ac:dyDescent="0.2">
      <c r="A37" s="259"/>
      <c r="AK37" s="1117" t="s">
        <v>504</v>
      </c>
      <c r="AL37" s="1118"/>
      <c r="AM37" s="1118"/>
      <c r="AN37" s="1119"/>
      <c r="AO37" s="303" t="s">
        <v>485</v>
      </c>
      <c r="AP37" s="303" t="s">
        <v>485</v>
      </c>
      <c r="AQ37" s="304">
        <v>486</v>
      </c>
      <c r="AR37" s="305" t="s">
        <v>485</v>
      </c>
    </row>
    <row r="38" spans="1:46" ht="27" customHeight="1" x14ac:dyDescent="0.2">
      <c r="A38" s="259"/>
      <c r="AK38" s="1120" t="s">
        <v>505</v>
      </c>
      <c r="AL38" s="1121"/>
      <c r="AM38" s="1121"/>
      <c r="AN38" s="1122"/>
      <c r="AO38" s="306" t="s">
        <v>485</v>
      </c>
      <c r="AP38" s="306" t="s">
        <v>485</v>
      </c>
      <c r="AQ38" s="307">
        <v>0</v>
      </c>
      <c r="AR38" s="295" t="s">
        <v>485</v>
      </c>
      <c r="AS38" s="302"/>
    </row>
    <row r="39" spans="1:46" ht="13.2" x14ac:dyDescent="0.2">
      <c r="A39" s="259"/>
      <c r="AK39" s="1120" t="s">
        <v>506</v>
      </c>
      <c r="AL39" s="1121"/>
      <c r="AM39" s="1121"/>
      <c r="AN39" s="1122"/>
      <c r="AO39" s="303">
        <v>-620023</v>
      </c>
      <c r="AP39" s="303">
        <v>-4723</v>
      </c>
      <c r="AQ39" s="304">
        <v>-6136</v>
      </c>
      <c r="AR39" s="305">
        <v>-23</v>
      </c>
      <c r="AS39" s="302"/>
    </row>
    <row r="40" spans="1:46" ht="27" customHeight="1" x14ac:dyDescent="0.2">
      <c r="A40" s="259"/>
      <c r="AK40" s="1117" t="s">
        <v>507</v>
      </c>
      <c r="AL40" s="1118"/>
      <c r="AM40" s="1118"/>
      <c r="AN40" s="1119"/>
      <c r="AO40" s="303">
        <v>-2501877</v>
      </c>
      <c r="AP40" s="303">
        <v>-19057</v>
      </c>
      <c r="AQ40" s="304">
        <v>-25079</v>
      </c>
      <c r="AR40" s="305">
        <v>-24</v>
      </c>
      <c r="AS40" s="302"/>
    </row>
    <row r="41" spans="1:46" ht="13.2" x14ac:dyDescent="0.2">
      <c r="A41" s="259"/>
      <c r="AK41" s="1123" t="s">
        <v>287</v>
      </c>
      <c r="AL41" s="1124"/>
      <c r="AM41" s="1124"/>
      <c r="AN41" s="1125"/>
      <c r="AO41" s="303">
        <v>490648</v>
      </c>
      <c r="AP41" s="303">
        <v>3737</v>
      </c>
      <c r="AQ41" s="304">
        <v>9740</v>
      </c>
      <c r="AR41" s="305">
        <v>-61.6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12" t="s">
        <v>477</v>
      </c>
      <c r="AN49" s="1114" t="s">
        <v>510</v>
      </c>
      <c r="AO49" s="1115"/>
      <c r="AP49" s="1115"/>
      <c r="AQ49" s="1115"/>
      <c r="AR49" s="1116"/>
    </row>
    <row r="50" spans="1:44" ht="13.2" x14ac:dyDescent="0.2">
      <c r="A50" s="259"/>
      <c r="AK50" s="317"/>
      <c r="AL50" s="318"/>
      <c r="AM50" s="1113"/>
      <c r="AN50" s="319" t="s">
        <v>511</v>
      </c>
      <c r="AO50" s="320" t="s">
        <v>512</v>
      </c>
      <c r="AP50" s="321" t="s">
        <v>513</v>
      </c>
      <c r="AQ50" s="322" t="s">
        <v>514</v>
      </c>
      <c r="AR50" s="323" t="s">
        <v>515</v>
      </c>
    </row>
    <row r="51" spans="1:44" ht="13.2" x14ac:dyDescent="0.2">
      <c r="A51" s="259"/>
      <c r="AK51" s="315" t="s">
        <v>516</v>
      </c>
      <c r="AL51" s="316"/>
      <c r="AM51" s="324">
        <v>1868763</v>
      </c>
      <c r="AN51" s="325">
        <v>14138</v>
      </c>
      <c r="AO51" s="326">
        <v>-26.3</v>
      </c>
      <c r="AP51" s="327">
        <v>42836</v>
      </c>
      <c r="AQ51" s="328">
        <v>-0.9</v>
      </c>
      <c r="AR51" s="329">
        <v>-25.4</v>
      </c>
    </row>
    <row r="52" spans="1:44" ht="13.2" x14ac:dyDescent="0.2">
      <c r="A52" s="259"/>
      <c r="AK52" s="330"/>
      <c r="AL52" s="331" t="s">
        <v>517</v>
      </c>
      <c r="AM52" s="332">
        <v>1588563</v>
      </c>
      <c r="AN52" s="333">
        <v>12018</v>
      </c>
      <c r="AO52" s="334">
        <v>-24.1</v>
      </c>
      <c r="AP52" s="335">
        <v>22936</v>
      </c>
      <c r="AQ52" s="336">
        <v>1.4</v>
      </c>
      <c r="AR52" s="337">
        <v>-25.5</v>
      </c>
    </row>
    <row r="53" spans="1:44" ht="13.2" x14ac:dyDescent="0.2">
      <c r="A53" s="259"/>
      <c r="AK53" s="315" t="s">
        <v>518</v>
      </c>
      <c r="AL53" s="316"/>
      <c r="AM53" s="324">
        <v>2604584</v>
      </c>
      <c r="AN53" s="325">
        <v>19785</v>
      </c>
      <c r="AO53" s="326">
        <v>39.9</v>
      </c>
      <c r="AP53" s="327">
        <v>44161</v>
      </c>
      <c r="AQ53" s="328">
        <v>3.1</v>
      </c>
      <c r="AR53" s="329">
        <v>36.799999999999997</v>
      </c>
    </row>
    <row r="54" spans="1:44" ht="13.2" x14ac:dyDescent="0.2">
      <c r="A54" s="259"/>
      <c r="AK54" s="330"/>
      <c r="AL54" s="331" t="s">
        <v>517</v>
      </c>
      <c r="AM54" s="332">
        <v>2010602</v>
      </c>
      <c r="AN54" s="333">
        <v>15273</v>
      </c>
      <c r="AO54" s="334">
        <v>27.1</v>
      </c>
      <c r="AP54" s="335">
        <v>23644</v>
      </c>
      <c r="AQ54" s="336">
        <v>3.1</v>
      </c>
      <c r="AR54" s="337">
        <v>24</v>
      </c>
    </row>
    <row r="55" spans="1:44" ht="13.2" x14ac:dyDescent="0.2">
      <c r="A55" s="259"/>
      <c r="AK55" s="315" t="s">
        <v>519</v>
      </c>
      <c r="AL55" s="316"/>
      <c r="AM55" s="324">
        <v>9135289</v>
      </c>
      <c r="AN55" s="325">
        <v>69522</v>
      </c>
      <c r="AO55" s="326">
        <v>251.4</v>
      </c>
      <c r="AP55" s="327">
        <v>43955</v>
      </c>
      <c r="AQ55" s="328">
        <v>-0.5</v>
      </c>
      <c r="AR55" s="329">
        <v>251.9</v>
      </c>
    </row>
    <row r="56" spans="1:44" ht="13.2" x14ac:dyDescent="0.2">
      <c r="A56" s="259"/>
      <c r="AK56" s="330"/>
      <c r="AL56" s="331" t="s">
        <v>517</v>
      </c>
      <c r="AM56" s="332">
        <v>3352582</v>
      </c>
      <c r="AN56" s="333">
        <v>25514</v>
      </c>
      <c r="AO56" s="334">
        <v>67.099999999999994</v>
      </c>
      <c r="AP56" s="335">
        <v>21318</v>
      </c>
      <c r="AQ56" s="336">
        <v>-9.8000000000000007</v>
      </c>
      <c r="AR56" s="337">
        <v>76.900000000000006</v>
      </c>
    </row>
    <row r="57" spans="1:44" ht="13.2" x14ac:dyDescent="0.2">
      <c r="A57" s="259"/>
      <c r="AK57" s="315" t="s">
        <v>520</v>
      </c>
      <c r="AL57" s="316"/>
      <c r="AM57" s="324">
        <v>8465776</v>
      </c>
      <c r="AN57" s="325">
        <v>64642</v>
      </c>
      <c r="AO57" s="326">
        <v>-7</v>
      </c>
      <c r="AP57" s="327">
        <v>41921</v>
      </c>
      <c r="AQ57" s="328">
        <v>-4.5999999999999996</v>
      </c>
      <c r="AR57" s="329">
        <v>-2.4</v>
      </c>
    </row>
    <row r="58" spans="1:44" ht="13.2" x14ac:dyDescent="0.2">
      <c r="A58" s="259"/>
      <c r="AK58" s="330"/>
      <c r="AL58" s="331" t="s">
        <v>517</v>
      </c>
      <c r="AM58" s="332">
        <v>5512792</v>
      </c>
      <c r="AN58" s="333">
        <v>42094</v>
      </c>
      <c r="AO58" s="334">
        <v>65</v>
      </c>
      <c r="AP58" s="335">
        <v>21655</v>
      </c>
      <c r="AQ58" s="336">
        <v>1.6</v>
      </c>
      <c r="AR58" s="337">
        <v>63.4</v>
      </c>
    </row>
    <row r="59" spans="1:44" ht="13.2" x14ac:dyDescent="0.2">
      <c r="A59" s="259"/>
      <c r="AK59" s="315" t="s">
        <v>521</v>
      </c>
      <c r="AL59" s="316"/>
      <c r="AM59" s="324">
        <v>2339718</v>
      </c>
      <c r="AN59" s="325">
        <v>17822</v>
      </c>
      <c r="AO59" s="326">
        <v>-72.400000000000006</v>
      </c>
      <c r="AP59" s="327">
        <v>44585</v>
      </c>
      <c r="AQ59" s="328">
        <v>6.4</v>
      </c>
      <c r="AR59" s="329">
        <v>-78.8</v>
      </c>
    </row>
    <row r="60" spans="1:44" ht="13.2" x14ac:dyDescent="0.2">
      <c r="A60" s="259"/>
      <c r="AK60" s="330"/>
      <c r="AL60" s="331" t="s">
        <v>517</v>
      </c>
      <c r="AM60" s="332">
        <v>2121622</v>
      </c>
      <c r="AN60" s="333">
        <v>16160</v>
      </c>
      <c r="AO60" s="334">
        <v>-61.6</v>
      </c>
      <c r="AP60" s="335">
        <v>23077</v>
      </c>
      <c r="AQ60" s="336">
        <v>6.6</v>
      </c>
      <c r="AR60" s="337">
        <v>-68.2</v>
      </c>
    </row>
    <row r="61" spans="1:44" ht="13.2" x14ac:dyDescent="0.2">
      <c r="A61" s="259"/>
      <c r="AK61" s="315" t="s">
        <v>522</v>
      </c>
      <c r="AL61" s="338"/>
      <c r="AM61" s="324">
        <v>4882826</v>
      </c>
      <c r="AN61" s="325">
        <v>37182</v>
      </c>
      <c r="AO61" s="326">
        <v>37.1</v>
      </c>
      <c r="AP61" s="327">
        <v>43492</v>
      </c>
      <c r="AQ61" s="339">
        <v>0.7</v>
      </c>
      <c r="AR61" s="329">
        <v>36.4</v>
      </c>
    </row>
    <row r="62" spans="1:44" ht="13.2" x14ac:dyDescent="0.2">
      <c r="A62" s="259"/>
      <c r="AK62" s="330"/>
      <c r="AL62" s="331" t="s">
        <v>517</v>
      </c>
      <c r="AM62" s="332">
        <v>2917232</v>
      </c>
      <c r="AN62" s="333">
        <v>22212</v>
      </c>
      <c r="AO62" s="334">
        <v>14.7</v>
      </c>
      <c r="AP62" s="335">
        <v>22526</v>
      </c>
      <c r="AQ62" s="336">
        <v>0.6</v>
      </c>
      <c r="AR62" s="337">
        <v>14.1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Ve6Z0gzj6c+pf0uDimG1C45mbyE9YhjdoERGzYwLUM2kJLuvv52oy6pJrCZH2aMBBSWx2+PssHGhA3PhOQE9g==" saltValue="HvAjjFuO2W32sw9KVqX4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O6ug9mm6q0xt14ZcsGClvDVeutlb0ENkpPpr7oI3Hyrh5GjnnoIe1yiY7h8bL0ve/wITtRPXNGsEfQvPmcwccw==" saltValue="v/4xNMCla/7XzEsJTwCrX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0/d8ts5LoWMWygt7m3jrZU7xAn9Mj7Dm9yV5EiZdjzKKAK3D2v1hUvTRaQ8MMJOFBJ2dgLNKyA7JDyz0FdizAg==" saltValue="4O7Gn+V7LUh2svglokQB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8.9499999999999993</v>
      </c>
      <c r="G47" s="12">
        <v>9.6199999999999992</v>
      </c>
      <c r="H47" s="12">
        <v>12.62</v>
      </c>
      <c r="I47" s="12">
        <v>16.559999999999999</v>
      </c>
      <c r="J47" s="13">
        <v>15.16</v>
      </c>
    </row>
    <row r="48" spans="2:10" ht="57.75" customHeight="1" x14ac:dyDescent="0.2">
      <c r="B48" s="14"/>
      <c r="C48" s="1128" t="s">
        <v>4</v>
      </c>
      <c r="D48" s="1128"/>
      <c r="E48" s="1129"/>
      <c r="F48" s="15">
        <v>2.3199999999999998</v>
      </c>
      <c r="G48" s="16">
        <v>4.26</v>
      </c>
      <c r="H48" s="16">
        <v>5.7</v>
      </c>
      <c r="I48" s="16">
        <v>4.47</v>
      </c>
      <c r="J48" s="17">
        <v>2.77</v>
      </c>
    </row>
    <row r="49" spans="2:10" ht="57.75" customHeight="1" thickBot="1" x14ac:dyDescent="0.25">
      <c r="B49" s="18"/>
      <c r="C49" s="1130" t="s">
        <v>5</v>
      </c>
      <c r="D49" s="1130"/>
      <c r="E49" s="1131"/>
      <c r="F49" s="19" t="s">
        <v>529</v>
      </c>
      <c r="G49" s="20">
        <v>2.91</v>
      </c>
      <c r="H49" s="20">
        <v>5.24</v>
      </c>
      <c r="I49" s="20">
        <v>2.4</v>
      </c>
      <c r="J49" s="21" t="s">
        <v>530</v>
      </c>
    </row>
    <row r="50" spans="2:10" ht="13.2" x14ac:dyDescent="0.2"/>
  </sheetData>
  <sheetProtection algorithmName="SHA-512" hashValue="dtIWMLXX6dqmYH5v0vL3Br3usPqZ1ei2h/5blqlRFL0wQak+P8t0YJTz/sTuWH3wM+YIH8VW3zaYa59kxM4ICg==" saltValue="QlZdfL1Gn6HS6JcaeQoai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